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.cihar\OneDrive - MARO s.r.o\Documents\NaWeb\"/>
    </mc:Choice>
  </mc:AlternateContent>
  <xr:revisionPtr revIDLastSave="0" documentId="13_ncr:1_{3CF85E65-CF96-4B10-8D02-6046FE5EE6C9}" xr6:coauthVersionLast="46" xr6:coauthVersionMax="46" xr10:uidLastSave="{00000000-0000-0000-0000-000000000000}"/>
  <bookViews>
    <workbookView xWindow="-108" yWindow="-108" windowWidth="23256" windowHeight="12576" xr2:uid="{AD07351F-59A3-4A51-B56A-4777E7FA3294}"/>
  </bookViews>
  <sheets>
    <sheet name="vnořené KDYŽ" sheetId="1" r:id="rId1"/>
    <sheet name="funkce IF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16" i="2"/>
  <c r="D6" i="2" a="1"/>
  <c r="D6" i="2" s="1"/>
  <c r="D7" i="2" a="1"/>
  <c r="D7" i="2"/>
  <c r="D8" i="2" a="1"/>
  <c r="D8" i="2" s="1"/>
  <c r="D9" i="2" a="1"/>
  <c r="D9" i="2"/>
  <c r="D10" i="2" a="1"/>
  <c r="D10" i="2" s="1"/>
  <c r="D11" i="2" a="1"/>
  <c r="D11" i="2"/>
  <c r="D5" i="2" a="1"/>
  <c r="D5" i="2" s="1"/>
  <c r="H45" i="1" a="1"/>
  <c r="H45" i="1" s="1"/>
  <c r="H37" i="1"/>
  <c r="L21" i="1"/>
  <c r="H29" i="1"/>
  <c r="H21" i="1"/>
  <c r="L7" i="1"/>
  <c r="L8" i="1"/>
  <c r="L6" i="1"/>
  <c r="L5" i="1"/>
  <c r="H7" i="1"/>
  <c r="H6" i="1"/>
  <c r="L10" i="1" l="1"/>
  <c r="H5" i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<sst xmlns="http://schemas.openxmlformats.org/spreadsheetml/2006/main" count="91" uniqueCount="42">
  <si>
    <t>jestliže A1 &lt;50000 pak A1*7%</t>
  </si>
  <si>
    <t>jestliže A1 bude v rozmezí 50000 – 100000 pak A1*5%</t>
  </si>
  <si>
    <t>jestliže A1 &gt;100000 pak A1*2%</t>
  </si>
  <si>
    <t>Částka:</t>
  </si>
  <si>
    <t>do 100 000</t>
  </si>
  <si>
    <t>do 500 000</t>
  </si>
  <si>
    <t>celkem</t>
  </si>
  <si>
    <t>do 50 000</t>
  </si>
  <si>
    <t>nad 100 000</t>
  </si>
  <si>
    <t>nad 500 000</t>
  </si>
  <si>
    <t>Řešení dle zadání</t>
  </si>
  <si>
    <t>Doplnění další podmínky</t>
  </si>
  <si>
    <t>Pro prvních 50 tis. se aplikuje sazba 7%</t>
  </si>
  <si>
    <t>Pro dalších 50 tis. (100 -50) sazba 5%</t>
  </si>
  <si>
    <t>Pro částku nad 100 tis sazba 2%</t>
  </si>
  <si>
    <t>aplikovaná na celou hodnotu</t>
  </si>
  <si>
    <t>hodnot ve vstupní tabulce</t>
  </si>
  <si>
    <t>(funkce IFS je k dispozici od verze Excel 2019)</t>
  </si>
  <si>
    <t>např. buňka A1 obsahuje vstupní hodnotu</t>
  </si>
  <si>
    <t>Jakou funkci bych měl použít na následující :</t>
  </si>
  <si>
    <t>Prodejce</t>
  </si>
  <si>
    <t>Částka</t>
  </si>
  <si>
    <t>Pavel</t>
  </si>
  <si>
    <t>Milan</t>
  </si>
  <si>
    <t>Jana</t>
  </si>
  <si>
    <t>Martin</t>
  </si>
  <si>
    <t>Petr</t>
  </si>
  <si>
    <t>Olivie</t>
  </si>
  <si>
    <t>Karel</t>
  </si>
  <si>
    <t>Provize</t>
  </si>
  <si>
    <t>Interval</t>
  </si>
  <si>
    <t>51 - 100</t>
  </si>
  <si>
    <t>101 - 150</t>
  </si>
  <si>
    <t>více než 150</t>
  </si>
  <si>
    <t xml:space="preserve"> 1 - 50</t>
  </si>
  <si>
    <r>
      <t xml:space="preserve">Funkce </t>
    </r>
    <r>
      <rPr>
        <b/>
        <sz val="16"/>
        <color theme="1"/>
        <rFont val="Calibri"/>
        <family val="2"/>
        <charset val="238"/>
        <scheme val="minor"/>
      </rPr>
      <t>KDYŽ</t>
    </r>
  </si>
  <si>
    <r>
      <t xml:space="preserve">Funkce </t>
    </r>
    <r>
      <rPr>
        <b/>
        <sz val="16"/>
        <color theme="1"/>
        <rFont val="Calibri"/>
        <family val="2"/>
        <charset val="238"/>
        <scheme val="minor"/>
      </rPr>
      <t>IFS</t>
    </r>
    <r>
      <rPr>
        <sz val="16"/>
        <color theme="1"/>
        <rFont val="Calibri"/>
        <family val="2"/>
        <charset val="238"/>
        <scheme val="minor"/>
      </rPr>
      <t xml:space="preserve"> (od verze Excel 2019)</t>
    </r>
  </si>
  <si>
    <r>
      <t xml:space="preserve">Podle hodnoty </t>
    </r>
    <r>
      <rPr>
        <b/>
        <sz val="12"/>
        <color theme="1"/>
        <rFont val="Calibri"/>
        <family val="2"/>
        <charset val="238"/>
        <scheme val="minor"/>
      </rPr>
      <t>Částka</t>
    </r>
    <r>
      <rPr>
        <sz val="12"/>
        <color theme="1"/>
        <rFont val="Calibri"/>
        <family val="2"/>
        <charset val="238"/>
        <scheme val="minor"/>
      </rPr>
      <t xml:space="preserve"> se zvolí sazba</t>
    </r>
  </si>
  <si>
    <r>
      <t xml:space="preserve">řešení je založeno na VNOŘENÝCH funkcích </t>
    </r>
    <r>
      <rPr>
        <b/>
        <sz val="12"/>
        <color theme="1"/>
        <rFont val="Calibri"/>
        <family val="2"/>
        <charset val="238"/>
        <scheme val="minor"/>
      </rPr>
      <t>KDYŽ</t>
    </r>
  </si>
  <si>
    <r>
      <t xml:space="preserve">výsledný vzorec </t>
    </r>
    <r>
      <rPr>
        <b/>
        <sz val="12"/>
        <color theme="1"/>
        <rFont val="Calibri"/>
        <family val="2"/>
        <charset val="238"/>
        <scheme val="minor"/>
      </rPr>
      <t>CELKEM</t>
    </r>
    <r>
      <rPr>
        <sz val="12"/>
        <color theme="1"/>
        <rFont val="Calibri"/>
        <family val="2"/>
        <charset val="238"/>
        <scheme val="minor"/>
      </rPr>
      <t xml:space="preserve"> reaguje na změnu</t>
    </r>
  </si>
  <si>
    <r>
      <t xml:space="preserve">řešení je založeno na funkci </t>
    </r>
    <r>
      <rPr>
        <b/>
        <sz val="12"/>
        <color theme="1"/>
        <rFont val="Calibri"/>
        <family val="2"/>
        <charset val="238"/>
        <scheme val="minor"/>
      </rPr>
      <t>SVYHLEDAT</t>
    </r>
  </si>
  <si>
    <r>
      <t xml:space="preserve">řešení je založeno na funkci </t>
    </r>
    <r>
      <rPr>
        <b/>
        <sz val="12"/>
        <color theme="1"/>
        <rFont val="Calibri"/>
        <family val="2"/>
        <charset val="238"/>
        <scheme val="minor"/>
      </rPr>
      <t>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</si>
</sst>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\ _K_č_-;\-* #,##0.0\ _K_č_-;_-* &quot;-&quot;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0" applyNumberFormat="1"/>
    <xf numFmtId="0" fontId="7" fillId="0" borderId="0" xfId="0" applyFont="1"/>
    <xf numFmtId="0" fontId="5" fillId="0" borderId="1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3" fillId="0" borderId="0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5" fontId="3" fillId="2" borderId="3" xfId="1" applyNumberFormat="1" applyFont="1" applyFill="1" applyBorder="1" applyProtection="1">
      <protection locked="0"/>
    </xf>
    <xf numFmtId="165" fontId="3" fillId="0" borderId="4" xfId="1" applyNumberFormat="1" applyFont="1" applyBorder="1"/>
    <xf numFmtId="0" fontId="0" fillId="0" borderId="4" xfId="0" applyBorder="1"/>
    <xf numFmtId="166" fontId="0" fillId="0" borderId="0" xfId="0" applyNumberFormat="1"/>
    <xf numFmtId="0" fontId="8" fillId="3" borderId="0" xfId="0" applyFont="1" applyFill="1"/>
    <xf numFmtId="0" fontId="0" fillId="0" borderId="11" xfId="0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44" fontId="0" fillId="0" borderId="0" xfId="2" applyFont="1"/>
    <xf numFmtId="17" fontId="0" fillId="0" borderId="11" xfId="0" applyNumberForma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9" fillId="0" borderId="0" xfId="0" applyFont="1"/>
    <xf numFmtId="0" fontId="0" fillId="0" borderId="7" xfId="0" applyBorder="1"/>
    <xf numFmtId="0" fontId="11" fillId="0" borderId="0" xfId="0" applyFont="1"/>
    <xf numFmtId="0" fontId="12" fillId="0" borderId="0" xfId="0" applyFont="1"/>
    <xf numFmtId="0" fontId="11" fillId="0" borderId="7" xfId="0" applyFont="1" applyBorder="1"/>
    <xf numFmtId="0" fontId="14" fillId="0" borderId="0" xfId="0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ataspectrum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13</xdr:row>
      <xdr:rowOff>14699</xdr:rowOff>
    </xdr:from>
    <xdr:to>
      <xdr:col>1</xdr:col>
      <xdr:colOff>2781300</xdr:colOff>
      <xdr:row>19</xdr:row>
      <xdr:rowOff>169544</xdr:rowOff>
    </xdr:to>
    <xdr:pic>
      <xdr:nvPicPr>
        <xdr:cNvPr id="3" name="Obráz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7C7F51-80B8-4523-AA9F-A1062364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468339"/>
          <a:ext cx="2827020" cy="125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06F2-116A-40FB-BE03-E40D67184D3B}">
  <sheetPr>
    <pageSetUpPr fitToPage="1"/>
  </sheetPr>
  <dimension ref="B1:L46"/>
  <sheetViews>
    <sheetView showGridLines="0" tabSelected="1" workbookViewId="0">
      <selection activeCell="O25" sqref="O25"/>
    </sheetView>
  </sheetViews>
  <sheetFormatPr defaultRowHeight="15.6" x14ac:dyDescent="0.3"/>
  <cols>
    <col min="1" max="1" width="3.21875" customWidth="1"/>
    <col min="2" max="2" width="51.109375" customWidth="1"/>
    <col min="3" max="3" width="2.21875" customWidth="1"/>
    <col min="4" max="4" width="39" style="31" customWidth="1"/>
    <col min="6" max="6" width="12.88671875" customWidth="1"/>
    <col min="8" max="8" width="13.21875" customWidth="1"/>
    <col min="10" max="10" width="13.33203125" customWidth="1"/>
  </cols>
  <sheetData>
    <row r="1" spans="2:12" ht="18" x14ac:dyDescent="0.35">
      <c r="F1" s="5" t="s">
        <v>10</v>
      </c>
      <c r="J1" s="5" t="s">
        <v>11</v>
      </c>
    </row>
    <row r="2" spans="2:12" ht="16.2" thickBot="1" x14ac:dyDescent="0.35">
      <c r="B2" s="32" t="s">
        <v>19</v>
      </c>
      <c r="G2" s="2"/>
    </row>
    <row r="3" spans="2:12" x14ac:dyDescent="0.3">
      <c r="B3" s="32"/>
      <c r="F3" s="6" t="s">
        <v>3</v>
      </c>
      <c r="G3" s="7"/>
      <c r="H3" s="8">
        <v>150000</v>
      </c>
      <c r="J3" s="6" t="s">
        <v>3</v>
      </c>
      <c r="K3" s="7"/>
      <c r="L3" s="8">
        <v>200000</v>
      </c>
    </row>
    <row r="4" spans="2:12" x14ac:dyDescent="0.3">
      <c r="B4" s="32" t="s">
        <v>18</v>
      </c>
      <c r="F4" s="9"/>
      <c r="G4" s="10"/>
      <c r="H4" s="11"/>
      <c r="J4" s="9"/>
      <c r="K4" s="10"/>
      <c r="L4" s="11"/>
    </row>
    <row r="5" spans="2:12" x14ac:dyDescent="0.3">
      <c r="B5" s="32" t="s">
        <v>0</v>
      </c>
      <c r="D5" s="31" t="s">
        <v>12</v>
      </c>
      <c r="F5" s="9" t="s">
        <v>7</v>
      </c>
      <c r="G5" s="12">
        <v>7.0000000000000007E-2</v>
      </c>
      <c r="H5" s="11">
        <f>IF(H3&gt;50000,3500,H3*0.07)</f>
        <v>3500</v>
      </c>
      <c r="J5" s="9" t="s">
        <v>7</v>
      </c>
      <c r="K5" s="12">
        <v>7.0000000000000007E-2</v>
      </c>
      <c r="L5" s="11">
        <f>IF(L3&gt;50000,3500,L3*0.07)</f>
        <v>3500</v>
      </c>
    </row>
    <row r="6" spans="2:12" x14ac:dyDescent="0.3">
      <c r="B6" s="32" t="s">
        <v>1</v>
      </c>
      <c r="D6" s="31" t="s">
        <v>13</v>
      </c>
      <c r="F6" s="9" t="s">
        <v>4</v>
      </c>
      <c r="G6" s="12">
        <v>0.05</v>
      </c>
      <c r="H6" s="11">
        <f>IF(H3&gt;100000,2500,IF(H3&gt;50000,(H3-50000)*0.05,0))</f>
        <v>2500</v>
      </c>
      <c r="J6" s="9" t="s">
        <v>4</v>
      </c>
      <c r="K6" s="12">
        <v>0.05</v>
      </c>
      <c r="L6" s="11">
        <f>IF(L3&gt;100000,2500,IF(L3&gt;50000,(L3-50000)*0.05,0))</f>
        <v>2500</v>
      </c>
    </row>
    <row r="7" spans="2:12" x14ac:dyDescent="0.3">
      <c r="B7" s="32" t="s">
        <v>2</v>
      </c>
      <c r="D7" s="31" t="s">
        <v>14</v>
      </c>
      <c r="F7" s="9" t="s">
        <v>8</v>
      </c>
      <c r="G7" s="12">
        <v>0.02</v>
      </c>
      <c r="H7" s="11">
        <f>IF(H3&gt;100000,(H3-100000)*0.02,0)</f>
        <v>1000</v>
      </c>
      <c r="J7" s="9" t="s">
        <v>5</v>
      </c>
      <c r="K7" s="12">
        <v>0.03</v>
      </c>
      <c r="L7" s="11">
        <f>IF(L3&gt;500000,12000,IF(L3&gt;100000,(L3-100000)*0.03,0))</f>
        <v>3000</v>
      </c>
    </row>
    <row r="8" spans="2:12" x14ac:dyDescent="0.3">
      <c r="F8" s="9"/>
      <c r="G8" s="12"/>
      <c r="H8" s="11"/>
      <c r="J8" s="9" t="s">
        <v>9</v>
      </c>
      <c r="K8" s="12">
        <v>0.02</v>
      </c>
      <c r="L8" s="11">
        <f>IF(L3&gt;500000,(L3-500000)*0.02,0)</f>
        <v>0</v>
      </c>
    </row>
    <row r="9" spans="2:12" x14ac:dyDescent="0.3">
      <c r="F9" s="9"/>
      <c r="G9" s="12"/>
      <c r="H9" s="11"/>
      <c r="J9" s="9"/>
      <c r="K9" s="12"/>
      <c r="L9" s="11"/>
    </row>
    <row r="10" spans="2:12" ht="16.2" thickBot="1" x14ac:dyDescent="0.35">
      <c r="F10" s="13" t="s">
        <v>6</v>
      </c>
      <c r="G10" s="14"/>
      <c r="H10" s="15">
        <f>SUM(H5:H9)</f>
        <v>7000</v>
      </c>
      <c r="J10" s="13" t="s">
        <v>6</v>
      </c>
      <c r="K10" s="14"/>
      <c r="L10" s="15">
        <f>SUM(L5:L9)</f>
        <v>9000</v>
      </c>
    </row>
    <row r="11" spans="2:12" x14ac:dyDescent="0.3">
      <c r="F11" s="3"/>
      <c r="G11" s="2"/>
      <c r="H11" s="3"/>
    </row>
    <row r="12" spans="2:12" s="30" customFormat="1" ht="16.2" thickBot="1" x14ac:dyDescent="0.35">
      <c r="D12" s="33"/>
    </row>
    <row r="13" spans="2:12" ht="16.2" thickBot="1" x14ac:dyDescent="0.35"/>
    <row r="14" spans="2:12" x14ac:dyDescent="0.3">
      <c r="B14" s="1"/>
      <c r="D14" s="31" t="s">
        <v>37</v>
      </c>
      <c r="F14" s="6" t="s">
        <v>3</v>
      </c>
      <c r="G14" s="7"/>
      <c r="H14" s="8">
        <v>200000</v>
      </c>
      <c r="J14" s="6" t="s">
        <v>3</v>
      </c>
      <c r="K14" s="7"/>
      <c r="L14" s="8">
        <v>200000</v>
      </c>
    </row>
    <row r="15" spans="2:12" x14ac:dyDescent="0.3">
      <c r="D15" s="31" t="s">
        <v>15</v>
      </c>
      <c r="F15" s="9"/>
      <c r="G15" s="10"/>
      <c r="H15" s="11"/>
      <c r="J15" s="9"/>
      <c r="K15" s="10"/>
      <c r="L15" s="11"/>
    </row>
    <row r="16" spans="2:12" x14ac:dyDescent="0.3">
      <c r="B16" s="1"/>
      <c r="F16" s="9" t="s">
        <v>7</v>
      </c>
      <c r="G16" s="12">
        <v>7.0000000000000007E-2</v>
      </c>
      <c r="H16" s="11"/>
      <c r="J16" s="9" t="s">
        <v>7</v>
      </c>
      <c r="K16" s="12">
        <v>7.0000000000000007E-2</v>
      </c>
      <c r="L16" s="11"/>
    </row>
    <row r="17" spans="2:12" x14ac:dyDescent="0.3">
      <c r="F17" s="9" t="s">
        <v>4</v>
      </c>
      <c r="G17" s="12">
        <v>0.05</v>
      </c>
      <c r="H17" s="11"/>
      <c r="J17" s="9" t="s">
        <v>4</v>
      </c>
      <c r="K17" s="12">
        <v>0.05</v>
      </c>
      <c r="L17" s="11"/>
    </row>
    <row r="18" spans="2:12" x14ac:dyDescent="0.3">
      <c r="B18" s="1"/>
      <c r="F18" s="9" t="s">
        <v>8</v>
      </c>
      <c r="G18" s="12">
        <v>0.02</v>
      </c>
      <c r="H18" s="11"/>
      <c r="J18" s="9" t="s">
        <v>5</v>
      </c>
      <c r="K18" s="12">
        <v>0.03</v>
      </c>
      <c r="L18" s="11"/>
    </row>
    <row r="19" spans="2:12" x14ac:dyDescent="0.3">
      <c r="F19" s="9"/>
      <c r="G19" s="12"/>
      <c r="H19" s="11"/>
      <c r="J19" s="9" t="s">
        <v>9</v>
      </c>
      <c r="K19" s="12">
        <v>0.02</v>
      </c>
      <c r="L19" s="11"/>
    </row>
    <row r="20" spans="2:12" x14ac:dyDescent="0.3">
      <c r="F20" s="9"/>
      <c r="G20" s="12"/>
      <c r="H20" s="11"/>
      <c r="J20" s="9"/>
      <c r="K20" s="12"/>
      <c r="L20" s="11"/>
    </row>
    <row r="21" spans="2:12" ht="16.2" thickBot="1" x14ac:dyDescent="0.35">
      <c r="D21" s="31" t="s">
        <v>38</v>
      </c>
      <c r="F21" s="13" t="s">
        <v>6</v>
      </c>
      <c r="G21" s="14"/>
      <c r="H21" s="15">
        <f>IF(H14&lt;50000,H14*0.07,IF(H14&lt;100000,H14*0.05,H14*0.02))</f>
        <v>4000</v>
      </c>
      <c r="J21" s="13" t="s">
        <v>6</v>
      </c>
      <c r="K21" s="14"/>
      <c r="L21" s="15">
        <f>IF(L14&lt;50000,L14*0.07,IF(L14&lt;100000,L14*0.05,IF(L14&lt;500000,L14*0.03,L14*0.02)))</f>
        <v>6000</v>
      </c>
    </row>
    <row r="22" spans="2:12" s="30" customFormat="1" ht="16.2" thickBot="1" x14ac:dyDescent="0.35">
      <c r="D22" s="33"/>
    </row>
    <row r="23" spans="2:12" ht="16.2" thickBot="1" x14ac:dyDescent="0.35"/>
    <row r="24" spans="2:12" x14ac:dyDescent="0.3">
      <c r="D24" s="31" t="s">
        <v>37</v>
      </c>
      <c r="F24" s="6" t="s">
        <v>3</v>
      </c>
      <c r="G24" s="7"/>
      <c r="H24" s="16">
        <v>200000</v>
      </c>
    </row>
    <row r="25" spans="2:12" x14ac:dyDescent="0.3">
      <c r="D25" s="31" t="s">
        <v>15</v>
      </c>
      <c r="F25" s="9"/>
      <c r="G25" s="10"/>
      <c r="H25" s="11"/>
    </row>
    <row r="26" spans="2:12" x14ac:dyDescent="0.3">
      <c r="D26" s="31" t="s">
        <v>39</v>
      </c>
      <c r="F26" s="17">
        <v>50000</v>
      </c>
      <c r="G26" s="12">
        <v>7.0000000000000007E-2</v>
      </c>
      <c r="H26" s="11"/>
    </row>
    <row r="27" spans="2:12" x14ac:dyDescent="0.3">
      <c r="D27" s="31" t="s">
        <v>16</v>
      </c>
      <c r="F27" s="17">
        <v>100000</v>
      </c>
      <c r="G27" s="12">
        <v>0.05</v>
      </c>
      <c r="H27" s="11"/>
    </row>
    <row r="28" spans="2:12" x14ac:dyDescent="0.3">
      <c r="F28" s="9"/>
      <c r="G28" s="12">
        <v>0.02</v>
      </c>
      <c r="H28" s="11"/>
    </row>
    <row r="29" spans="2:12" ht="16.2" thickBot="1" x14ac:dyDescent="0.35">
      <c r="D29" s="31" t="s">
        <v>38</v>
      </c>
      <c r="F29" s="13" t="s">
        <v>6</v>
      </c>
      <c r="G29" s="14"/>
      <c r="H29" s="15">
        <f>IF(H24&lt;F26,H24*G26,IF(H24&lt;F27,H24*G27,H24*G28))</f>
        <v>4000</v>
      </c>
    </row>
    <row r="30" spans="2:12" s="30" customFormat="1" ht="16.2" thickBot="1" x14ac:dyDescent="0.35">
      <c r="D30" s="33"/>
    </row>
    <row r="31" spans="2:12" ht="16.2" thickBot="1" x14ac:dyDescent="0.35"/>
    <row r="32" spans="2:12" x14ac:dyDescent="0.3">
      <c r="D32" s="31" t="s">
        <v>37</v>
      </c>
      <c r="F32" s="6" t="s">
        <v>3</v>
      </c>
      <c r="G32" s="7"/>
      <c r="H32" s="16">
        <v>200000</v>
      </c>
    </row>
    <row r="33" spans="4:8" x14ac:dyDescent="0.3">
      <c r="D33" s="31" t="s">
        <v>15</v>
      </c>
      <c r="F33" s="9"/>
      <c r="G33" s="10"/>
      <c r="H33" s="11"/>
    </row>
    <row r="34" spans="4:8" x14ac:dyDescent="0.3">
      <c r="D34" s="31" t="s">
        <v>39</v>
      </c>
      <c r="F34" s="18">
        <v>0</v>
      </c>
      <c r="G34" s="12">
        <v>7.0000000000000007E-2</v>
      </c>
      <c r="H34" s="11"/>
    </row>
    <row r="35" spans="4:8" x14ac:dyDescent="0.3">
      <c r="D35" s="31" t="s">
        <v>16</v>
      </c>
      <c r="F35" s="17">
        <v>50000</v>
      </c>
      <c r="G35" s="12">
        <v>0.05</v>
      </c>
      <c r="H35" s="11"/>
    </row>
    <row r="36" spans="4:8" x14ac:dyDescent="0.3">
      <c r="F36" s="17">
        <v>100000</v>
      </c>
      <c r="G36" s="12">
        <v>0.02</v>
      </c>
      <c r="H36" s="11"/>
    </row>
    <row r="37" spans="4:8" ht="16.2" thickBot="1" x14ac:dyDescent="0.35">
      <c r="D37" s="31" t="s">
        <v>40</v>
      </c>
      <c r="F37" s="13" t="s">
        <v>6</v>
      </c>
      <c r="G37" s="14"/>
      <c r="H37" s="15">
        <f>H32*VLOOKUP(H32,F34:G36,2,1)</f>
        <v>4000</v>
      </c>
    </row>
    <row r="38" spans="4:8" s="30" customFormat="1" ht="16.2" thickBot="1" x14ac:dyDescent="0.35">
      <c r="D38" s="33"/>
    </row>
    <row r="39" spans="4:8" ht="16.2" thickBot="1" x14ac:dyDescent="0.35"/>
    <row r="40" spans="4:8" x14ac:dyDescent="0.3">
      <c r="D40" s="31" t="s">
        <v>37</v>
      </c>
      <c r="F40" s="6" t="s">
        <v>3</v>
      </c>
      <c r="G40" s="7"/>
      <c r="H40" s="16">
        <v>200000</v>
      </c>
    </row>
    <row r="41" spans="4:8" x14ac:dyDescent="0.3">
      <c r="D41" s="31" t="s">
        <v>15</v>
      </c>
      <c r="F41" s="9"/>
      <c r="G41" s="10"/>
      <c r="H41" s="11"/>
    </row>
    <row r="42" spans="4:8" x14ac:dyDescent="0.3">
      <c r="D42" s="31" t="s">
        <v>39</v>
      </c>
      <c r="F42" s="17">
        <v>50000</v>
      </c>
      <c r="G42" s="12">
        <v>7.0000000000000007E-2</v>
      </c>
      <c r="H42" s="11"/>
    </row>
    <row r="43" spans="4:8" x14ac:dyDescent="0.3">
      <c r="D43" s="31" t="s">
        <v>16</v>
      </c>
      <c r="F43" s="17">
        <v>100000</v>
      </c>
      <c r="G43" s="12">
        <v>0.05</v>
      </c>
      <c r="H43" s="11"/>
    </row>
    <row r="44" spans="4:8" x14ac:dyDescent="0.3">
      <c r="F44" s="9"/>
      <c r="G44" s="12">
        <v>0.02</v>
      </c>
      <c r="H44" s="11"/>
    </row>
    <row r="45" spans="4:8" ht="16.2" thickBot="1" x14ac:dyDescent="0.35">
      <c r="D45" s="31" t="s">
        <v>41</v>
      </c>
      <c r="F45" s="13" t="s">
        <v>6</v>
      </c>
      <c r="G45" s="14"/>
      <c r="H45" s="15" cm="1">
        <f t="array" ref="H45">_xlfn.IFS(H40&lt;F42,G42,H40&lt;F43,G43,TRUE,G44)*H40</f>
        <v>4000</v>
      </c>
    </row>
    <row r="46" spans="4:8" x14ac:dyDescent="0.3">
      <c r="D46" s="34" t="s">
        <v>17</v>
      </c>
      <c r="H46" s="19"/>
    </row>
  </sheetData>
  <phoneticPr fontId="6" type="noConversion"/>
  <pageMargins left="0.7" right="0.7" top="0.78740157499999996" bottom="0.78740157499999996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BBF0-D503-4458-A179-CD46CD83AF65}">
  <dimension ref="B2:G22"/>
  <sheetViews>
    <sheetView showGridLines="0" zoomScale="110" zoomScaleNormal="110" workbookViewId="0">
      <selection activeCell="D4" sqref="D4"/>
    </sheetView>
  </sheetViews>
  <sheetFormatPr defaultRowHeight="14.4" x14ac:dyDescent="0.3"/>
  <cols>
    <col min="3" max="3" width="10.109375" bestFit="1" customWidth="1"/>
    <col min="4" max="4" width="11.21875" bestFit="1" customWidth="1"/>
    <col min="6" max="6" width="10.88671875" bestFit="1" customWidth="1"/>
    <col min="7" max="7" width="11.6640625" bestFit="1" customWidth="1"/>
  </cols>
  <sheetData>
    <row r="2" spans="2:7" ht="21" x14ac:dyDescent="0.4">
      <c r="B2" s="29" t="s">
        <v>36</v>
      </c>
    </row>
    <row r="3" spans="2:7" ht="15.6" customHeight="1" x14ac:dyDescent="0.3"/>
    <row r="4" spans="2:7" x14ac:dyDescent="0.3">
      <c r="B4" s="20" t="s">
        <v>20</v>
      </c>
      <c r="C4" s="20" t="s">
        <v>21</v>
      </c>
      <c r="D4" s="20" t="s">
        <v>29</v>
      </c>
      <c r="F4" s="27" t="s">
        <v>30</v>
      </c>
      <c r="G4" s="28" t="s">
        <v>29</v>
      </c>
    </row>
    <row r="5" spans="2:7" x14ac:dyDescent="0.3">
      <c r="B5" t="s">
        <v>22</v>
      </c>
      <c r="C5" s="25">
        <v>150</v>
      </c>
      <c r="D5" s="4" cm="1">
        <f t="array" ref="D5">_xlfn.IFS(C5&gt;150,10%,C5&gt;=101,7%,C5&gt;=51,5%,C5&gt;0,3%, TRUE, "")</f>
        <v>7.0000000000000007E-2</v>
      </c>
      <c r="F5" s="26" t="s">
        <v>34</v>
      </c>
      <c r="G5" s="22">
        <v>0.03</v>
      </c>
    </row>
    <row r="6" spans="2:7" x14ac:dyDescent="0.3">
      <c r="B6" t="s">
        <v>23</v>
      </c>
      <c r="C6" s="25">
        <v>95</v>
      </c>
      <c r="D6" s="4" cm="1">
        <f t="array" ref="D6">_xlfn.IFS(C6&gt;150,10%,C6&gt;=101,7%,C6&gt;=51,5%,C6&gt;0,3%, TRUE, "")</f>
        <v>0.05</v>
      </c>
      <c r="F6" s="21" t="s">
        <v>31</v>
      </c>
      <c r="G6" s="22">
        <v>0.05</v>
      </c>
    </row>
    <row r="7" spans="2:7" x14ac:dyDescent="0.3">
      <c r="B7" t="s">
        <v>24</v>
      </c>
      <c r="C7" s="25">
        <v>180</v>
      </c>
      <c r="D7" s="4" cm="1">
        <f t="array" ref="D7">_xlfn.IFS(C7&gt;150,10%,C7&gt;=101,7%,C7&gt;=51,5%,C7&gt;0,3%, TRUE, "")</f>
        <v>0.1</v>
      </c>
      <c r="F7" s="21" t="s">
        <v>32</v>
      </c>
      <c r="G7" s="22">
        <v>7.0000000000000007E-2</v>
      </c>
    </row>
    <row r="8" spans="2:7" x14ac:dyDescent="0.3">
      <c r="B8" t="s">
        <v>25</v>
      </c>
      <c r="C8" s="25">
        <v>45</v>
      </c>
      <c r="D8" s="4" cm="1">
        <f t="array" ref="D8">_xlfn.IFS(C8&gt;150,10%,C8&gt;=101,7%,C8&gt;=51,5%,C8&gt;0,3%, TRUE, "")</f>
        <v>0.03</v>
      </c>
      <c r="F8" s="23" t="s">
        <v>33</v>
      </c>
      <c r="G8" s="24">
        <v>0.1</v>
      </c>
    </row>
    <row r="9" spans="2:7" x14ac:dyDescent="0.3">
      <c r="B9" t="s">
        <v>26</v>
      </c>
      <c r="C9" s="25">
        <v>80</v>
      </c>
      <c r="D9" s="4" cm="1">
        <f t="array" ref="D9">_xlfn.IFS(C9&gt;150,10%,C9&gt;=101,7%,C9&gt;=51,5%,C9&gt;0,3%, TRUE, "")</f>
        <v>0.05</v>
      </c>
    </row>
    <row r="10" spans="2:7" x14ac:dyDescent="0.3">
      <c r="B10" t="s">
        <v>27</v>
      </c>
      <c r="C10" s="25">
        <v>45</v>
      </c>
      <c r="D10" s="4" cm="1">
        <f t="array" ref="D10">_xlfn.IFS(C10&gt;150,10%,C10&gt;=101,7%,C10&gt;=51,5%,C10&gt;0,3%, TRUE, "")</f>
        <v>0.03</v>
      </c>
    </row>
    <row r="11" spans="2:7" x14ac:dyDescent="0.3">
      <c r="B11" t="s">
        <v>28</v>
      </c>
      <c r="C11" s="25">
        <v>130</v>
      </c>
      <c r="D11" s="4" cm="1">
        <f t="array" ref="D11">_xlfn.IFS(C11&gt;150,10%,C11&gt;=101,7%,C11&gt;=51,5%,C11&gt;0,3%, TRUE, "")</f>
        <v>7.0000000000000007E-2</v>
      </c>
    </row>
    <row r="13" spans="2:7" ht="21" x14ac:dyDescent="0.4">
      <c r="B13" s="29" t="s">
        <v>35</v>
      </c>
    </row>
    <row r="15" spans="2:7" x14ac:dyDescent="0.3">
      <c r="B15" s="20" t="s">
        <v>20</v>
      </c>
      <c r="C15" s="20" t="s">
        <v>21</v>
      </c>
      <c r="D15" s="20" t="s">
        <v>29</v>
      </c>
      <c r="F15" s="27" t="s">
        <v>30</v>
      </c>
      <c r="G15" s="28" t="s">
        <v>29</v>
      </c>
    </row>
    <row r="16" spans="2:7" x14ac:dyDescent="0.3">
      <c r="B16" t="s">
        <v>22</v>
      </c>
      <c r="C16" s="25">
        <v>150</v>
      </c>
      <c r="D16" s="4">
        <f>IF(C16&gt;150,10%,IF(C16&gt;=101,7%,IF(C16&gt;=51,5%,IF(C16&gt;=1,3%,""))))</f>
        <v>7.0000000000000007E-2</v>
      </c>
      <c r="F16" s="26" t="s">
        <v>34</v>
      </c>
      <c r="G16" s="22">
        <v>0.03</v>
      </c>
    </row>
    <row r="17" spans="2:7" x14ac:dyDescent="0.3">
      <c r="B17" t="s">
        <v>23</v>
      </c>
      <c r="C17" s="25">
        <v>95</v>
      </c>
      <c r="D17" s="4">
        <f t="shared" ref="D17:D22" si="0">IF(C17&gt;150,10%,IF(C17&gt;=101,7%,IF(C17&gt;=51,5%,IF(C17&gt;=1,3%,""))))</f>
        <v>0.05</v>
      </c>
      <c r="F17" s="21" t="s">
        <v>31</v>
      </c>
      <c r="G17" s="22">
        <v>0.05</v>
      </c>
    </row>
    <row r="18" spans="2:7" x14ac:dyDescent="0.3">
      <c r="B18" t="s">
        <v>24</v>
      </c>
      <c r="C18" s="25">
        <v>180</v>
      </c>
      <c r="D18" s="4">
        <f t="shared" si="0"/>
        <v>0.1</v>
      </c>
      <c r="F18" s="21" t="s">
        <v>32</v>
      </c>
      <c r="G18" s="22">
        <v>7.0000000000000007E-2</v>
      </c>
    </row>
    <row r="19" spans="2:7" x14ac:dyDescent="0.3">
      <c r="B19" t="s">
        <v>25</v>
      </c>
      <c r="C19" s="25">
        <v>45</v>
      </c>
      <c r="D19" s="4">
        <f t="shared" si="0"/>
        <v>0.03</v>
      </c>
      <c r="F19" s="23" t="s">
        <v>33</v>
      </c>
      <c r="G19" s="24">
        <v>0.1</v>
      </c>
    </row>
    <row r="20" spans="2:7" x14ac:dyDescent="0.3">
      <c r="B20" t="s">
        <v>26</v>
      </c>
      <c r="C20" s="25">
        <v>80</v>
      </c>
      <c r="D20" s="4">
        <f t="shared" si="0"/>
        <v>0.05</v>
      </c>
    </row>
    <row r="21" spans="2:7" x14ac:dyDescent="0.3">
      <c r="B21" t="s">
        <v>27</v>
      </c>
      <c r="C21" s="25">
        <v>45</v>
      </c>
      <c r="D21" s="4">
        <f t="shared" si="0"/>
        <v>0.03</v>
      </c>
    </row>
    <row r="22" spans="2:7" x14ac:dyDescent="0.3">
      <c r="B22" t="s">
        <v>28</v>
      </c>
      <c r="C22" s="25">
        <v>130</v>
      </c>
      <c r="D22" s="4">
        <f t="shared" si="0"/>
        <v>7.0000000000000007E-2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vnořené KDYŽ</vt:lpstr>
      <vt:lpstr>funkce 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cp:lastPrinted>2021-01-21T20:45:33Z</cp:lastPrinted>
  <dcterms:created xsi:type="dcterms:W3CDTF">2021-01-21T11:51:43Z</dcterms:created>
  <dcterms:modified xsi:type="dcterms:W3CDTF">2021-01-27T09:27:03Z</dcterms:modified>
</cp:coreProperties>
</file>