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jiri.cihar\OneDrive - MARO s.r.o\Documents\NaWeb\NestedIF\"/>
    </mc:Choice>
  </mc:AlternateContent>
  <xr:revisionPtr revIDLastSave="0" documentId="13_ncr:1_{9DBB096C-5A4E-4976-A2CD-303BC327BF5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ata" sheetId="2" r:id="rId1"/>
    <sheet name="data_0" sheetId="3" r:id="rId2"/>
  </sheets>
  <definedNames>
    <definedName name="ABC">data!$J$6:$K$9</definedName>
    <definedName name="EDR">data!$J$13:$K$16</definedName>
    <definedName name="EDS">data!$J$20:$K$23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6" i="3"/>
  <c r="D7" i="3"/>
  <c r="D8" i="3"/>
  <c r="D9" i="3"/>
  <c r="D10" i="3"/>
  <c r="D11" i="3"/>
  <c r="D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5" i="3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5" i="2"/>
  <c r="M7" i="2"/>
  <c r="M6" i="2"/>
  <c r="M5" i="2"/>
  <c r="E19" i="2"/>
  <c r="E18" i="2"/>
  <c r="E6" i="2"/>
  <c r="E16" i="2"/>
  <c r="E25" i="2"/>
  <c r="E7" i="2"/>
  <c r="E5" i="2"/>
  <c r="E22" i="2"/>
  <c r="E11" i="2"/>
  <c r="E20" i="2"/>
  <c r="E28" i="2"/>
  <c r="E23" i="2"/>
  <c r="E27" i="2"/>
  <c r="E30" i="2"/>
  <c r="E13" i="2"/>
  <c r="E21" i="2"/>
  <c r="E8" i="2"/>
  <c r="E24" i="2"/>
  <c r="E29" i="2"/>
  <c r="E14" i="2"/>
  <c r="E12" i="2"/>
  <c r="E9" i="2"/>
  <c r="E17" i="2"/>
  <c r="E15" i="2"/>
  <c r="E10" i="2"/>
  <c r="E26" i="2"/>
  <c r="F8" i="2" l="1"/>
  <c r="D26" i="2"/>
  <c r="D5" i="2"/>
  <c r="D8" i="2"/>
  <c r="D24" i="2"/>
  <c r="D20" i="2"/>
  <c r="D16" i="2"/>
  <c r="D12" i="2"/>
  <c r="D10" i="2"/>
  <c r="D6" i="2"/>
  <c r="D22" i="2"/>
  <c r="D18" i="2"/>
  <c r="D14" i="2"/>
  <c r="D29" i="2"/>
  <c r="D9" i="2"/>
  <c r="D21" i="2"/>
  <c r="D17" i="2"/>
  <c r="D13" i="2"/>
  <c r="D28" i="2"/>
  <c r="D25" i="2"/>
  <c r="D27" i="2"/>
  <c r="D11" i="2"/>
  <c r="D7" i="2"/>
  <c r="D23" i="2"/>
  <c r="D19" i="2"/>
  <c r="D15" i="2"/>
  <c r="D30" i="2"/>
  <c r="F30" i="2"/>
  <c r="F18" i="2"/>
  <c r="F6" i="2"/>
  <c r="F5" i="2"/>
  <c r="F27" i="2"/>
  <c r="F23" i="2"/>
  <c r="F19" i="2"/>
  <c r="F15" i="2"/>
  <c r="F11" i="2"/>
  <c r="F7" i="2"/>
  <c r="F22" i="2"/>
  <c r="F14" i="2"/>
  <c r="F29" i="2"/>
  <c r="F25" i="2"/>
  <c r="F21" i="2"/>
  <c r="F17" i="2"/>
  <c r="F13" i="2"/>
  <c r="F9" i="2"/>
  <c r="F26" i="2"/>
  <c r="F10" i="2"/>
  <c r="F28" i="2"/>
  <c r="F24" i="2"/>
  <c r="F20" i="2"/>
  <c r="F16" i="2"/>
  <c r="F12" i="2"/>
</calcChain>
</file>

<file path=xl/sharedStrings.xml><?xml version="1.0" encoding="utf-8"?>
<sst xmlns="http://schemas.openxmlformats.org/spreadsheetml/2006/main" count="86" uniqueCount="19">
  <si>
    <t>ABC</t>
  </si>
  <si>
    <t>EDR</t>
  </si>
  <si>
    <t>EDS</t>
  </si>
  <si>
    <t>IFS</t>
  </si>
  <si>
    <t>SWITCH</t>
  </si>
  <si>
    <t>INDEX &amp;
POZVYHLEDAT</t>
  </si>
  <si>
    <t>Definovaný název
&amp; NEPŘÍMÝ.ODKAZ</t>
  </si>
  <si>
    <t>ZVOLIT</t>
  </si>
  <si>
    <t>Produkt</t>
  </si>
  <si>
    <t>Prodáno 
kusů</t>
  </si>
  <si>
    <t>KDYŽ</t>
  </si>
  <si>
    <t>Sazba
provize</t>
  </si>
  <si>
    <t>od verze 
Excel 2016</t>
  </si>
  <si>
    <t>Kusy</t>
  </si>
  <si>
    <t>Sazba provize %</t>
  </si>
  <si>
    <t>od verze 
Excel 2019</t>
  </si>
  <si>
    <t>SVYHLEDAT</t>
  </si>
  <si>
    <t>XLOOKUP</t>
  </si>
  <si>
    <t>Excel 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</si>
</sst>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10" fontId="0" fillId="0" borderId="1" xfId="0" applyNumberFormat="1" applyBorder="1"/>
    <xf numFmtId="9" fontId="0" fillId="3" borderId="1" xfId="1" applyFont="1" applyFill="1" applyBorder="1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dataspectrum.c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119062</xdr:colOff>
      <xdr:row>0</xdr:row>
      <xdr:rowOff>64423</xdr:rowOff>
    </xdr:from>
    <xdr:to>
      <xdr:col>15</xdr:col>
      <xdr:colOff>63500</xdr:colOff>
      <xdr:row>3</xdr:row>
      <xdr:rowOff>128735</xdr:rowOff>
    </xdr:to>
    <xdr:pic>
      <xdr:nvPicPr>
        <xdr:cNvPr id="3" name="Obráze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12BDDF-267D-4170-AFE7-3C415DE9F4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7062" y="64423"/>
          <a:ext cx="2349501" cy="104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0"/>
  <sheetViews>
    <sheetView showGridLines="0" tabSelected="1" zoomScale="96" zoomScaleNormal="96" workbookViewId="0">
      <selection activeCell="B5" sqref="B5"/>
    </sheetView>
  </sheetViews>
  <sheetFormatPr defaultRowHeight="14.4" x14ac:dyDescent="0.3"/>
  <cols>
    <col min="1" max="1" width="7.88671875" bestFit="1" customWidth="1"/>
    <col min="2" max="2" width="12.44140625" bestFit="1" customWidth="1"/>
    <col min="3" max="3" width="11.33203125" bestFit="1" customWidth="1"/>
    <col min="4" max="4" width="15.109375" customWidth="1"/>
    <col min="5" max="5" width="18.21875" customWidth="1"/>
    <col min="6" max="6" width="11.33203125" bestFit="1" customWidth="1"/>
    <col min="7" max="8" width="13.44140625" customWidth="1"/>
    <col min="9" max="9" width="5.44140625" customWidth="1"/>
    <col min="10" max="10" width="9.88671875" customWidth="1"/>
    <col min="11" max="11" width="16.44140625" bestFit="1" customWidth="1"/>
    <col min="12" max="12" width="5.5546875" customWidth="1"/>
    <col min="13" max="13" width="6" customWidth="1"/>
    <col min="14" max="14" width="4.109375" customWidth="1"/>
    <col min="15" max="15" width="2.88671875" customWidth="1"/>
    <col min="20" max="20" width="1.88671875" customWidth="1"/>
  </cols>
  <sheetData>
    <row r="2" spans="1:14" ht="28.8" x14ac:dyDescent="0.3">
      <c r="G2" s="5" t="s">
        <v>12</v>
      </c>
      <c r="H2" s="5" t="s">
        <v>15</v>
      </c>
    </row>
    <row r="3" spans="1:14" ht="33.6" customHeight="1" x14ac:dyDescent="0.3">
      <c r="C3" s="6" t="s">
        <v>10</v>
      </c>
      <c r="D3" s="7" t="s">
        <v>5</v>
      </c>
      <c r="E3" s="7" t="s">
        <v>6</v>
      </c>
      <c r="F3" s="6" t="s">
        <v>7</v>
      </c>
      <c r="G3" s="6" t="s">
        <v>4</v>
      </c>
      <c r="H3" s="6" t="s">
        <v>3</v>
      </c>
    </row>
    <row r="4" spans="1:14" ht="28.8" x14ac:dyDescent="0.3">
      <c r="A4" s="8" t="s">
        <v>8</v>
      </c>
      <c r="B4" s="9" t="s">
        <v>9</v>
      </c>
      <c r="C4" s="10" t="s">
        <v>11</v>
      </c>
      <c r="D4" s="10" t="s">
        <v>11</v>
      </c>
      <c r="E4" s="10" t="s">
        <v>11</v>
      </c>
      <c r="F4" s="10" t="s">
        <v>11</v>
      </c>
      <c r="G4" s="10" t="s">
        <v>11</v>
      </c>
      <c r="H4" s="10" t="s">
        <v>11</v>
      </c>
      <c r="J4" s="2" t="s">
        <v>0</v>
      </c>
    </row>
    <row r="5" spans="1:14" x14ac:dyDescent="0.3">
      <c r="A5" s="2" t="s">
        <v>0</v>
      </c>
      <c r="B5" s="2">
        <v>510</v>
      </c>
      <c r="C5" s="4">
        <f>VLOOKUP(B5,IF(A5="ABC",$J$6:$K$9,IF(A5="EDR",$J$13:$K$16,$J$20:$K$23)),2)</f>
        <v>0.06</v>
      </c>
      <c r="D5" s="4">
        <f>VLOOKUP(B5,INDEX(($J$5:$K$9,$J$12:$K$16,$J$19:$K$23),,,MATCH(A5,$M$5:$M$7)),2,1)</f>
        <v>0.06</v>
      </c>
      <c r="E5" s="4">
        <f ca="1">VLOOKUP(B5,INDIRECT(A5),2)</f>
        <v>0.06</v>
      </c>
      <c r="F5" s="4">
        <f>VLOOKUP(B5,CHOOSE(VLOOKUP(A5,$M$5:$N$7,2,0),$J$6:$K$9,$J$13:$K$16,$J$20:$K$23),2)</f>
        <v>0.06</v>
      </c>
      <c r="G5" s="4">
        <f>VLOOKUP(B5,_xlfn.SWITCH(A5,$J$4,$J$6:$K$9,$J$11,$J$13:$K$16,$J$20:$K$23),2)</f>
        <v>0.06</v>
      </c>
      <c r="H5" s="4">
        <f>VLOOKUP(B5,_xlfn.IFS(A5=$J$4,$J$6:$K$9,A5=$J$11,$J$13:$K$16,A5=$J$18,$J$20:$K$23),2)</f>
        <v>0.06</v>
      </c>
      <c r="J5" s="1" t="s">
        <v>13</v>
      </c>
      <c r="K5" s="1" t="s">
        <v>14</v>
      </c>
      <c r="M5" t="str">
        <f>J4</f>
        <v>ABC</v>
      </c>
      <c r="N5">
        <v>1</v>
      </c>
    </row>
    <row r="6" spans="1:14" x14ac:dyDescent="0.3">
      <c r="A6" s="2" t="s">
        <v>2</v>
      </c>
      <c r="B6" s="2">
        <v>296</v>
      </c>
      <c r="C6" s="4">
        <f>VLOOKUP(B6,IF(A6="ABC",$J$6:$K$9,IF(A6="EDR",$J$13:$K$16,$J$20:$K$23)),2)</f>
        <v>0.02</v>
      </c>
      <c r="D6" s="4">
        <f>VLOOKUP(B6,INDEX(($J$5:$K$9,$J$12:$K$16,$J$19:$K$23),,,MATCH(A6,$M$5:$M$7)),2,1)</f>
        <v>0.02</v>
      </c>
      <c r="E6" s="4">
        <f t="shared" ref="E6:E30" ca="1" si="0">VLOOKUP(B6,INDIRECT(A6),2)</f>
        <v>0.02</v>
      </c>
      <c r="F6" s="4">
        <f>VLOOKUP(B6,CHOOSE(VLOOKUP(A6,$M$5:$N$7,2,0),$J$6:$K$9,$J$13:$K$16,$J$20:$K$23),2)</f>
        <v>0.02</v>
      </c>
      <c r="G6" s="4">
        <f>VLOOKUP(B6,_xlfn.SWITCH(A6,$J$4,$J$6:$K$9,$J$11,$J$13:$K$16,$J$20:$K$23),2)</f>
        <v>0.02</v>
      </c>
      <c r="H6" s="4">
        <f>VLOOKUP(B6,_xlfn.IFS(A6=$J$4,$J$6:$K$9,A6=$J$11,$J$13:$K$16,A6=$J$18,$J$20:$K$23),2)</f>
        <v>0.02</v>
      </c>
      <c r="J6" s="2">
        <v>0</v>
      </c>
      <c r="K6" s="3">
        <v>0.01</v>
      </c>
      <c r="M6" t="str">
        <f>J11</f>
        <v>EDR</v>
      </c>
      <c r="N6">
        <v>2</v>
      </c>
    </row>
    <row r="7" spans="1:14" x14ac:dyDescent="0.3">
      <c r="A7" s="2" t="s">
        <v>0</v>
      </c>
      <c r="B7" s="2">
        <v>354</v>
      </c>
      <c r="C7" s="4">
        <f>VLOOKUP(B7,IF(A7="ABC",$J$6:$K$9,IF(A7="EDR",$J$13:$K$16,$J$20:$K$23)),2)</f>
        <v>0.04</v>
      </c>
      <c r="D7" s="4">
        <f>VLOOKUP(B7,INDEX(($J$5:$K$9,$J$12:$K$16,$J$19:$K$23),,,MATCH(A7,$M$5:$M$7)),2,1)</f>
        <v>0.04</v>
      </c>
      <c r="E7" s="4">
        <f t="shared" ca="1" si="0"/>
        <v>0.04</v>
      </c>
      <c r="F7" s="4">
        <f>VLOOKUP(B7,CHOOSE(VLOOKUP(A7,$M$5:$N$7,2,0),$J$6:$K$9,$J$13:$K$16,$J$20:$K$23),2)</f>
        <v>0.04</v>
      </c>
      <c r="G7" s="4">
        <f>VLOOKUP(B7,_xlfn.SWITCH(A7,$J$4,$J$6:$K$9,$J$11,$J$13:$K$16,$J$20:$K$23),2)</f>
        <v>0.04</v>
      </c>
      <c r="H7" s="4">
        <f>VLOOKUP(B7,_xlfn.IFS(A7=$J$4,$J$6:$K$9,A7=$J$11,$J$13:$K$16,A7=$J$18,$J$20:$K$23),2)</f>
        <v>0.04</v>
      </c>
      <c r="J7" s="2">
        <v>100</v>
      </c>
      <c r="K7" s="3">
        <v>0.02</v>
      </c>
      <c r="M7" t="str">
        <f>J18</f>
        <v>EDS</v>
      </c>
      <c r="N7">
        <v>3</v>
      </c>
    </row>
    <row r="8" spans="1:14" x14ac:dyDescent="0.3">
      <c r="A8" s="2" t="s">
        <v>1</v>
      </c>
      <c r="B8" s="2">
        <v>152</v>
      </c>
      <c r="C8" s="4">
        <f>VLOOKUP(B8,IF(A8="ABC",$J$6:$K$9,IF(A8="EDR",$J$13:$K$16,$J$20:$K$23)),2)</f>
        <v>0.01</v>
      </c>
      <c r="D8" s="4">
        <f>VLOOKUP(B8,INDEX(($J$5:$K$9,$J$12:$K$16,$J$19:$K$23),,,MATCH(A8,$M$5:$M$7)),2,1)</f>
        <v>0.01</v>
      </c>
      <c r="E8" s="4">
        <f t="shared" ca="1" si="0"/>
        <v>0.01</v>
      </c>
      <c r="F8" s="4">
        <f>VLOOKUP(B8,CHOOSE(VLOOKUP(A8,$M$5:$N$7,2,0),$J$6:$K$9,$J$13:$K$16,$J$20:$K$23),2)</f>
        <v>0.01</v>
      </c>
      <c r="G8" s="4">
        <f>VLOOKUP(B8,_xlfn.SWITCH(A8,$J$4,$J$6:$K$9,$J$11,$J$13:$K$16,$J$20:$K$23),2)</f>
        <v>0.01</v>
      </c>
      <c r="H8" s="4">
        <f>VLOOKUP(B8,_xlfn.IFS(A8=$J$4,$J$6:$K$9,A8=$J$11,$J$13:$K$16,A8=$J$18,$J$20:$K$23),2)</f>
        <v>0.01</v>
      </c>
      <c r="J8" s="2">
        <v>200</v>
      </c>
      <c r="K8" s="3">
        <v>0.04</v>
      </c>
    </row>
    <row r="9" spans="1:14" x14ac:dyDescent="0.3">
      <c r="A9" s="2" t="s">
        <v>0</v>
      </c>
      <c r="B9" s="2">
        <v>293</v>
      </c>
      <c r="C9" s="4">
        <f>VLOOKUP(B9,IF(A9="ABC",$J$6:$K$9,IF(A9="EDR",$J$13:$K$16,$J$20:$K$23)),2)</f>
        <v>0.04</v>
      </c>
      <c r="D9" s="4">
        <f>VLOOKUP(B9,INDEX(($J$5:$K$9,$J$12:$K$16,$J$19:$K$23),,,MATCH(A9,$M$5:$M$7)),2,1)</f>
        <v>0.04</v>
      </c>
      <c r="E9" s="4">
        <f t="shared" ca="1" si="0"/>
        <v>0.04</v>
      </c>
      <c r="F9" s="4">
        <f>VLOOKUP(B9,CHOOSE(VLOOKUP(A9,$M$5:$N$7,2,0),$J$6:$K$9,$J$13:$K$16,$J$20:$K$23),2)</f>
        <v>0.04</v>
      </c>
      <c r="G9" s="4">
        <f>VLOOKUP(B9,_xlfn.SWITCH(A9,$J$4,$J$6:$K$9,$J$11,$J$13:$K$16,$J$20:$K$23),2)</f>
        <v>0.04</v>
      </c>
      <c r="H9" s="4">
        <f>VLOOKUP(B9,_xlfn.IFS(A9=$J$4,$J$6:$K$9,A9=$J$11,$J$13:$K$16,A9=$J$18,$J$20:$K$23),2)</f>
        <v>0.04</v>
      </c>
      <c r="J9" s="2">
        <v>500</v>
      </c>
      <c r="K9" s="3">
        <v>0.06</v>
      </c>
    </row>
    <row r="10" spans="1:14" x14ac:dyDescent="0.3">
      <c r="A10" s="2" t="s">
        <v>0</v>
      </c>
      <c r="B10" s="2">
        <v>131</v>
      </c>
      <c r="C10" s="4">
        <f>VLOOKUP(B10,IF(A10="ABC",$J$6:$K$9,IF(A10="EDR",$J$13:$K$16,$J$20:$K$23)),2)</f>
        <v>0.02</v>
      </c>
      <c r="D10" s="4">
        <f>VLOOKUP(B10,INDEX(($J$5:$K$9,$J$12:$K$16,$J$19:$K$23),,,MATCH(A10,$M$5:$M$7)),2,1)</f>
        <v>0.02</v>
      </c>
      <c r="E10" s="4">
        <f t="shared" ca="1" si="0"/>
        <v>0.02</v>
      </c>
      <c r="F10" s="4">
        <f>VLOOKUP(B10,CHOOSE(VLOOKUP(A10,$M$5:$N$7,2,0),$J$6:$K$9,$J$13:$K$16,$J$20:$K$23),2)</f>
        <v>0.02</v>
      </c>
      <c r="G10" s="4">
        <f>VLOOKUP(B10,_xlfn.SWITCH(A10,$J$4,$J$6:$K$9,$J$11,$J$13:$K$16,$J$20:$K$23),2)</f>
        <v>0.02</v>
      </c>
      <c r="H10" s="4">
        <f>VLOOKUP(B10,_xlfn.IFS(A10=$J$4,$J$6:$K$9,A10=$J$11,$J$13:$K$16,A10=$J$18,$J$20:$K$23),2)</f>
        <v>0.02</v>
      </c>
    </row>
    <row r="11" spans="1:14" x14ac:dyDescent="0.3">
      <c r="A11" s="2" t="s">
        <v>1</v>
      </c>
      <c r="B11" s="2">
        <v>342</v>
      </c>
      <c r="C11" s="4">
        <f>VLOOKUP(B11,IF(A11="ABC",$J$6:$K$9,IF(A11="EDR",$J$13:$K$16,$J$20:$K$23)),2)</f>
        <v>0.04</v>
      </c>
      <c r="D11" s="4">
        <f>VLOOKUP(B11,INDEX(($J$5:$K$9,$J$12:$K$16,$J$19:$K$23),,,MATCH(A11,$M$5:$M$7)),2,1)</f>
        <v>0.04</v>
      </c>
      <c r="E11" s="4">
        <f t="shared" ca="1" si="0"/>
        <v>0.04</v>
      </c>
      <c r="F11" s="4">
        <f>VLOOKUP(B11,CHOOSE(VLOOKUP(A11,$M$5:$N$7,2,0),$J$6:$K$9,$J$13:$K$16,$J$20:$K$23),2)</f>
        <v>0.04</v>
      </c>
      <c r="G11" s="4">
        <f>VLOOKUP(B11,_xlfn.SWITCH(A11,$J$4,$J$6:$K$9,$J$11,$J$13:$K$16,$J$20:$K$23),2)</f>
        <v>0.04</v>
      </c>
      <c r="H11" s="4">
        <f>VLOOKUP(B11,_xlfn.IFS(A11=$J$4,$J$6:$K$9,A11=$J$11,$J$13:$K$16,A11=$J$18,$J$20:$K$23),2)</f>
        <v>0.04</v>
      </c>
      <c r="J11" s="2" t="s">
        <v>1</v>
      </c>
    </row>
    <row r="12" spans="1:14" x14ac:dyDescent="0.3">
      <c r="A12" s="2" t="s">
        <v>0</v>
      </c>
      <c r="B12" s="2">
        <v>290</v>
      </c>
      <c r="C12" s="4">
        <f>VLOOKUP(B12,IF(A12="ABC",$J$6:$K$9,IF(A12="EDR",$J$13:$K$16,$J$20:$K$23)),2)</f>
        <v>0.04</v>
      </c>
      <c r="D12" s="4">
        <f>VLOOKUP(B12,INDEX(($J$5:$K$9,$J$12:$K$16,$J$19:$K$23),,,MATCH(A12,$M$5:$M$7)),2,1)</f>
        <v>0.04</v>
      </c>
      <c r="E12" s="4">
        <f t="shared" ca="1" si="0"/>
        <v>0.04</v>
      </c>
      <c r="F12" s="4">
        <f>VLOOKUP(B12,CHOOSE(VLOOKUP(A12,$M$5:$N$7,2,0),$J$6:$K$9,$J$13:$K$16,$J$20:$K$23),2)</f>
        <v>0.04</v>
      </c>
      <c r="G12" s="4">
        <f>VLOOKUP(B12,_xlfn.SWITCH(A12,$J$4,$J$6:$K$9,$J$11,$J$13:$K$16,$J$20:$K$23),2)</f>
        <v>0.04</v>
      </c>
      <c r="H12" s="4">
        <f>VLOOKUP(B12,_xlfn.IFS(A12=$J$4,$J$6:$K$9,A12=$J$11,$J$13:$K$16,A12=$J$18,$J$20:$K$23),2)</f>
        <v>0.04</v>
      </c>
      <c r="J12" s="1" t="s">
        <v>13</v>
      </c>
      <c r="K12" s="1" t="s">
        <v>14</v>
      </c>
    </row>
    <row r="13" spans="1:14" x14ac:dyDescent="0.3">
      <c r="A13" s="2" t="s">
        <v>2</v>
      </c>
      <c r="B13" s="2">
        <v>100</v>
      </c>
      <c r="C13" s="4">
        <f>VLOOKUP(B13,IF(A13="ABC",$J$6:$K$9,IF(A13="EDR",$J$13:$K$16,$J$20:$K$23)),2)</f>
        <v>0.02</v>
      </c>
      <c r="D13" s="4">
        <f>VLOOKUP(B13,INDEX(($J$5:$K$9,$J$12:$K$16,$J$19:$K$23),,,MATCH(A13,$M$5:$M$7)),2,1)</f>
        <v>0.02</v>
      </c>
      <c r="E13" s="4">
        <f t="shared" ca="1" si="0"/>
        <v>0.02</v>
      </c>
      <c r="F13" s="4">
        <f>VLOOKUP(B13,CHOOSE(VLOOKUP(A13,$M$5:$N$7,2,0),$J$6:$K$9,$J$13:$K$16,$J$20:$K$23),2)</f>
        <v>0.02</v>
      </c>
      <c r="G13" s="4">
        <f>VLOOKUP(B13,_xlfn.SWITCH(A13,$J$4,$J$6:$K$9,$J$11,$J$13:$K$16,$J$20:$K$23),2)</f>
        <v>0.02</v>
      </c>
      <c r="H13" s="4">
        <f>VLOOKUP(B13,_xlfn.IFS(A13=$J$4,$J$6:$K$9,A13=$J$11,$J$13:$K$16,A13=$J$18,$J$20:$K$23),2)</f>
        <v>0.02</v>
      </c>
      <c r="J13" s="2">
        <v>0</v>
      </c>
      <c r="K13" s="3">
        <v>0.01</v>
      </c>
    </row>
    <row r="14" spans="1:14" x14ac:dyDescent="0.3">
      <c r="A14" s="2" t="s">
        <v>1</v>
      </c>
      <c r="B14" s="2">
        <v>536</v>
      </c>
      <c r="C14" s="4">
        <f>VLOOKUP(B14,IF(A14="ABC",$J$6:$K$9,IF(A14="EDR",$J$13:$K$16,$J$20:$K$23)),2)</f>
        <v>0.06</v>
      </c>
      <c r="D14" s="4">
        <f>VLOOKUP(B14,INDEX(($J$5:$K$9,$J$12:$K$16,$J$19:$K$23),,,MATCH(A14,$M$5:$M$7)),2,1)</f>
        <v>0.06</v>
      </c>
      <c r="E14" s="4">
        <f t="shared" ca="1" si="0"/>
        <v>0.06</v>
      </c>
      <c r="F14" s="4">
        <f>VLOOKUP(B14,CHOOSE(VLOOKUP(A14,$M$5:$N$7,2,0),$J$6:$K$9,$J$13:$K$16,$J$20:$K$23),2)</f>
        <v>0.06</v>
      </c>
      <c r="G14" s="4">
        <f>VLOOKUP(B14,_xlfn.SWITCH(A14,$J$4,$J$6:$K$9,$J$11,$J$13:$K$16,$J$20:$K$23),2)</f>
        <v>0.06</v>
      </c>
      <c r="H14" s="4">
        <f>VLOOKUP(B14,_xlfn.IFS(A14=$J$4,$J$6:$K$9,A14=$J$11,$J$13:$K$16,A14=$J$18,$J$20:$K$23),2)</f>
        <v>0.06</v>
      </c>
      <c r="J14" s="2">
        <v>200</v>
      </c>
      <c r="K14" s="3">
        <v>0.02</v>
      </c>
    </row>
    <row r="15" spans="1:14" x14ac:dyDescent="0.3">
      <c r="A15" s="2" t="s">
        <v>0</v>
      </c>
      <c r="B15" s="2">
        <v>236</v>
      </c>
      <c r="C15" s="4">
        <f>VLOOKUP(B15,IF(A15="ABC",$J$6:$K$9,IF(A15="EDR",$J$13:$K$16,$J$20:$K$23)),2)</f>
        <v>0.04</v>
      </c>
      <c r="D15" s="4">
        <f>VLOOKUP(B15,INDEX(($J$5:$K$9,$J$12:$K$16,$J$19:$K$23),,,MATCH(A15,$M$5:$M$7)),2,1)</f>
        <v>0.04</v>
      </c>
      <c r="E15" s="4">
        <f t="shared" ca="1" si="0"/>
        <v>0.04</v>
      </c>
      <c r="F15" s="4">
        <f>VLOOKUP(B15,CHOOSE(VLOOKUP(A15,$M$5:$N$7,2,0),$J$6:$K$9,$J$13:$K$16,$J$20:$K$23),2)</f>
        <v>0.04</v>
      </c>
      <c r="G15" s="4">
        <f>VLOOKUP(B15,_xlfn.SWITCH(A15,$J$4,$J$6:$K$9,$J$11,$J$13:$K$16,$J$20:$K$23),2)</f>
        <v>0.04</v>
      </c>
      <c r="H15" s="4">
        <f>VLOOKUP(B15,_xlfn.IFS(A15=$J$4,$J$6:$K$9,A15=$J$11,$J$13:$K$16,A15=$J$18,$J$20:$K$23),2)</f>
        <v>0.04</v>
      </c>
      <c r="J15" s="2">
        <v>300</v>
      </c>
      <c r="K15" s="3">
        <v>0.04</v>
      </c>
    </row>
    <row r="16" spans="1:14" x14ac:dyDescent="0.3">
      <c r="A16" s="2" t="s">
        <v>1</v>
      </c>
      <c r="B16" s="2">
        <v>363</v>
      </c>
      <c r="C16" s="4">
        <f>VLOOKUP(B16,IF(A16="ABC",$J$6:$K$9,IF(A16="EDR",$J$13:$K$16,$J$20:$K$23)),2)</f>
        <v>0.04</v>
      </c>
      <c r="D16" s="4">
        <f>VLOOKUP(B16,INDEX(($J$5:$K$9,$J$12:$K$16,$J$19:$K$23),,,MATCH(A16,$M$5:$M$7)),2,1)</f>
        <v>0.04</v>
      </c>
      <c r="E16" s="4">
        <f t="shared" ca="1" si="0"/>
        <v>0.04</v>
      </c>
      <c r="F16" s="4">
        <f>VLOOKUP(B16,CHOOSE(VLOOKUP(A16,$M$5:$N$7,2,0),$J$6:$K$9,$J$13:$K$16,$J$20:$K$23),2)</f>
        <v>0.04</v>
      </c>
      <c r="G16" s="4">
        <f>VLOOKUP(B16,_xlfn.SWITCH(A16,$J$4,$J$6:$K$9,$J$11,$J$13:$K$16,$J$20:$K$23),2)</f>
        <v>0.04</v>
      </c>
      <c r="H16" s="4">
        <f>VLOOKUP(B16,_xlfn.IFS(A16=$J$4,$J$6:$K$9,A16=$J$11,$J$13:$K$16,A16=$J$18,$J$20:$K$23),2)</f>
        <v>0.04</v>
      </c>
      <c r="J16" s="2">
        <v>400</v>
      </c>
      <c r="K16" s="3">
        <v>0.06</v>
      </c>
    </row>
    <row r="17" spans="1:11" x14ac:dyDescent="0.3">
      <c r="A17" s="2" t="s">
        <v>1</v>
      </c>
      <c r="B17" s="2">
        <v>43</v>
      </c>
      <c r="C17" s="4">
        <f>VLOOKUP(B17,IF(A17="ABC",$J$6:$K$9,IF(A17="EDR",$J$13:$K$16,$J$20:$K$23)),2)</f>
        <v>0.01</v>
      </c>
      <c r="D17" s="4">
        <f>VLOOKUP(B17,INDEX(($J$5:$K$9,$J$12:$K$16,$J$19:$K$23),,,MATCH(A17,$M$5:$M$7)),2,1)</f>
        <v>0.01</v>
      </c>
      <c r="E17" s="4">
        <f t="shared" ca="1" si="0"/>
        <v>0.01</v>
      </c>
      <c r="F17" s="4">
        <f>VLOOKUP(B17,CHOOSE(VLOOKUP(A17,$M$5:$N$7,2,0),$J$6:$K$9,$J$13:$K$16,$J$20:$K$23),2)</f>
        <v>0.01</v>
      </c>
      <c r="G17" s="4">
        <f>VLOOKUP(B17,_xlfn.SWITCH(A17,$J$4,$J$6:$K$9,$J$11,$J$13:$K$16,$J$20:$K$23),2)</f>
        <v>0.01</v>
      </c>
      <c r="H17" s="4">
        <f>VLOOKUP(B17,_xlfn.IFS(A17=$J$4,$J$6:$K$9,A17=$J$11,$J$13:$K$16,A17=$J$18,$J$20:$K$23),2)</f>
        <v>0.01</v>
      </c>
    </row>
    <row r="18" spans="1:11" x14ac:dyDescent="0.3">
      <c r="A18" s="2" t="s">
        <v>0</v>
      </c>
      <c r="B18" s="2">
        <v>22</v>
      </c>
      <c r="C18" s="4">
        <f>VLOOKUP(B18,IF(A18="ABC",$J$6:$K$9,IF(A18="EDR",$J$13:$K$16,$J$20:$K$23)),2)</f>
        <v>0.01</v>
      </c>
      <c r="D18" s="4">
        <f>VLOOKUP(B18,INDEX(($J$5:$K$9,$J$12:$K$16,$J$19:$K$23),,,MATCH(A18,$M$5:$M$7)),2,1)</f>
        <v>0.01</v>
      </c>
      <c r="E18" s="4">
        <f t="shared" ca="1" si="0"/>
        <v>0.01</v>
      </c>
      <c r="F18" s="4">
        <f>VLOOKUP(B18,CHOOSE(VLOOKUP(A18,$M$5:$N$7,2,0),$J$6:$K$9,$J$13:$K$16,$J$20:$K$23),2)</f>
        <v>0.01</v>
      </c>
      <c r="G18" s="4">
        <f>VLOOKUP(B18,_xlfn.SWITCH(A18,$J$4,$J$6:$K$9,$J$11,$J$13:$K$16,$J$20:$K$23),2)</f>
        <v>0.01</v>
      </c>
      <c r="H18" s="4">
        <f>VLOOKUP(B18,_xlfn.IFS(A18=$J$4,$J$6:$K$9,A18=$J$11,$J$13:$K$16,A18=$J$18,$J$20:$K$23),2)</f>
        <v>0.01</v>
      </c>
      <c r="J18" s="2" t="s">
        <v>2</v>
      </c>
    </row>
    <row r="19" spans="1:11" x14ac:dyDescent="0.3">
      <c r="A19" s="2" t="s">
        <v>2</v>
      </c>
      <c r="B19" s="2">
        <v>165</v>
      </c>
      <c r="C19" s="4">
        <f>VLOOKUP(B19,IF(A19="ABC",$J$6:$K$9,IF(A19="EDR",$J$13:$K$16,$J$20:$K$23)),2)</f>
        <v>0.02</v>
      </c>
      <c r="D19" s="4">
        <f>VLOOKUP(B19,INDEX(($J$5:$K$9,$J$12:$K$16,$J$19:$K$23),,,MATCH(A19,$M$5:$M$7)),2,1)</f>
        <v>0.02</v>
      </c>
      <c r="E19" s="4">
        <f t="shared" ca="1" si="0"/>
        <v>0.02</v>
      </c>
      <c r="F19" s="4">
        <f>VLOOKUP(B19,CHOOSE(VLOOKUP(A19,$M$5:$N$7,2,0),$J$6:$K$9,$J$13:$K$16,$J$20:$K$23),2)</f>
        <v>0.02</v>
      </c>
      <c r="G19" s="4">
        <f>VLOOKUP(B19,_xlfn.SWITCH(A19,$J$4,$J$6:$K$9,$J$11,$J$13:$K$16,$J$20:$K$23),2)</f>
        <v>0.02</v>
      </c>
      <c r="H19" s="4">
        <f>VLOOKUP(B19,_xlfn.IFS(A19=$J$4,$J$6:$K$9,A19=$J$11,$J$13:$K$16,A19=$J$18,$J$20:$K$23),2)</f>
        <v>0.02</v>
      </c>
      <c r="J19" s="1" t="s">
        <v>13</v>
      </c>
      <c r="K19" s="1" t="s">
        <v>14</v>
      </c>
    </row>
    <row r="20" spans="1:11" x14ac:dyDescent="0.3">
      <c r="A20" s="2" t="s">
        <v>1</v>
      </c>
      <c r="B20" s="2">
        <v>285</v>
      </c>
      <c r="C20" s="4">
        <f>VLOOKUP(B20,IF(A20="ABC",$J$6:$K$9,IF(A20="EDR",$J$13:$K$16,$J$20:$K$23)),2)</f>
        <v>0.02</v>
      </c>
      <c r="D20" s="4">
        <f>VLOOKUP(B20,INDEX(($J$5:$K$9,$J$12:$K$16,$J$19:$K$23),,,MATCH(A20,$M$5:$M$7)),2,1)</f>
        <v>0.02</v>
      </c>
      <c r="E20" s="4">
        <f t="shared" ca="1" si="0"/>
        <v>0.02</v>
      </c>
      <c r="F20" s="4">
        <f>VLOOKUP(B20,CHOOSE(VLOOKUP(A20,$M$5:$N$7,2,0),$J$6:$K$9,$J$13:$K$16,$J$20:$K$23),2)</f>
        <v>0.02</v>
      </c>
      <c r="G20" s="4">
        <f>VLOOKUP(B20,_xlfn.SWITCH(A20,$J$4,$J$6:$K$9,$J$11,$J$13:$K$16,$J$20:$K$23),2)</f>
        <v>0.02</v>
      </c>
      <c r="H20" s="4">
        <f>VLOOKUP(B20,_xlfn.IFS(A20=$J$4,$J$6:$K$9,A20=$J$11,$J$13:$K$16,A20=$J$18,$J$20:$K$23),2)</f>
        <v>0.02</v>
      </c>
      <c r="J20" s="2">
        <v>0</v>
      </c>
      <c r="K20" s="3">
        <v>0.02</v>
      </c>
    </row>
    <row r="21" spans="1:11" x14ac:dyDescent="0.3">
      <c r="A21" s="2" t="s">
        <v>0</v>
      </c>
      <c r="B21" s="2">
        <v>281</v>
      </c>
      <c r="C21" s="4">
        <f>VLOOKUP(B21,IF(A21="ABC",$J$6:$K$9,IF(A21="EDR",$J$13:$K$16,$J$20:$K$23)),2)</f>
        <v>0.04</v>
      </c>
      <c r="D21" s="4">
        <f>VLOOKUP(B21,INDEX(($J$5:$K$9,$J$12:$K$16,$J$19:$K$23),,,MATCH(A21,$M$5:$M$7)),2,1)</f>
        <v>0.04</v>
      </c>
      <c r="E21" s="4">
        <f t="shared" ca="1" si="0"/>
        <v>0.04</v>
      </c>
      <c r="F21" s="4">
        <f>VLOOKUP(B21,CHOOSE(VLOOKUP(A21,$M$5:$N$7,2,0),$J$6:$K$9,$J$13:$K$16,$J$20:$K$23),2)</f>
        <v>0.04</v>
      </c>
      <c r="G21" s="4">
        <f>VLOOKUP(B21,_xlfn.SWITCH(A21,$J$4,$J$6:$K$9,$J$11,$J$13:$K$16,$J$20:$K$23),2)</f>
        <v>0.04</v>
      </c>
      <c r="H21" s="4">
        <f>VLOOKUP(B21,_xlfn.IFS(A21=$J$4,$J$6:$K$9,A21=$J$11,$J$13:$K$16,A21=$J$18,$J$20:$K$23),2)</f>
        <v>0.04</v>
      </c>
      <c r="J21" s="2">
        <v>300</v>
      </c>
      <c r="K21" s="3">
        <v>0.03</v>
      </c>
    </row>
    <row r="22" spans="1:11" x14ac:dyDescent="0.3">
      <c r="A22" s="2" t="s">
        <v>0</v>
      </c>
      <c r="B22" s="2">
        <v>234</v>
      </c>
      <c r="C22" s="4">
        <f>VLOOKUP(B22,IF(A22="ABC",$J$6:$K$9,IF(A22="EDR",$J$13:$K$16,$J$20:$K$23)),2)</f>
        <v>0.04</v>
      </c>
      <c r="D22" s="4">
        <f>VLOOKUP(B22,INDEX(($J$5:$K$9,$J$12:$K$16,$J$19:$K$23),,,MATCH(A22,$M$5:$M$7)),2,1)</f>
        <v>0.04</v>
      </c>
      <c r="E22" s="4">
        <f t="shared" ca="1" si="0"/>
        <v>0.04</v>
      </c>
      <c r="F22" s="4">
        <f>VLOOKUP(B22,CHOOSE(VLOOKUP(A22,$M$5:$N$7,2,0),$J$6:$K$9,$J$13:$K$16,$J$20:$K$23),2)</f>
        <v>0.04</v>
      </c>
      <c r="G22" s="4">
        <f>VLOOKUP(B22,_xlfn.SWITCH(A22,$J$4,$J$6:$K$9,$J$11,$J$13:$K$16,$J$20:$K$23),2)</f>
        <v>0.04</v>
      </c>
      <c r="H22" s="4">
        <f>VLOOKUP(B22,_xlfn.IFS(A22=$J$4,$J$6:$K$9,A22=$J$11,$J$13:$K$16,A22=$J$18,$J$20:$K$23),2)</f>
        <v>0.04</v>
      </c>
      <c r="J22" s="2">
        <v>500</v>
      </c>
      <c r="K22" s="3">
        <v>0.04</v>
      </c>
    </row>
    <row r="23" spans="1:11" x14ac:dyDescent="0.3">
      <c r="A23" s="2" t="s">
        <v>2</v>
      </c>
      <c r="B23" s="2">
        <v>385</v>
      </c>
      <c r="C23" s="4">
        <f>VLOOKUP(B23,IF(A23="ABC",$J$6:$K$9,IF(A23="EDR",$J$13:$K$16,$J$20:$K$23)),2)</f>
        <v>0.03</v>
      </c>
      <c r="D23" s="4">
        <f>VLOOKUP(B23,INDEX(($J$5:$K$9,$J$12:$K$16,$J$19:$K$23),,,MATCH(A23,$M$5:$M$7)),2,1)</f>
        <v>0.03</v>
      </c>
      <c r="E23" s="4">
        <f t="shared" ca="1" si="0"/>
        <v>0.03</v>
      </c>
      <c r="F23" s="4">
        <f>VLOOKUP(B23,CHOOSE(VLOOKUP(A23,$M$5:$N$7,2,0),$J$6:$K$9,$J$13:$K$16,$J$20:$K$23),2)</f>
        <v>0.03</v>
      </c>
      <c r="G23" s="4">
        <f>VLOOKUP(B23,_xlfn.SWITCH(A23,$J$4,$J$6:$K$9,$J$11,$J$13:$K$16,$J$20:$K$23),2)</f>
        <v>0.03</v>
      </c>
      <c r="H23" s="4">
        <f>VLOOKUP(B23,_xlfn.IFS(A23=$J$4,$J$6:$K$9,A23=$J$11,$J$13:$K$16,A23=$J$18,$J$20:$K$23),2)</f>
        <v>0.03</v>
      </c>
      <c r="J23" s="2">
        <v>750</v>
      </c>
      <c r="K23" s="3">
        <v>0.05</v>
      </c>
    </row>
    <row r="24" spans="1:11" x14ac:dyDescent="0.3">
      <c r="A24" s="2" t="s">
        <v>2</v>
      </c>
      <c r="B24" s="2">
        <v>6</v>
      </c>
      <c r="C24" s="4">
        <f>VLOOKUP(B24,IF(A24="ABC",$J$6:$K$9,IF(A24="EDR",$J$13:$K$16,$J$20:$K$23)),2)</f>
        <v>0.02</v>
      </c>
      <c r="D24" s="4">
        <f>VLOOKUP(B24,INDEX(($J$5:$K$9,$J$12:$K$16,$J$19:$K$23),,,MATCH(A24,$M$5:$M$7)),2,1)</f>
        <v>0.02</v>
      </c>
      <c r="E24" s="4">
        <f t="shared" ca="1" si="0"/>
        <v>0.02</v>
      </c>
      <c r="F24" s="4">
        <f>VLOOKUP(B24,CHOOSE(VLOOKUP(A24,$M$5:$N$7,2,0),$J$6:$K$9,$J$13:$K$16,$J$20:$K$23),2)</f>
        <v>0.02</v>
      </c>
      <c r="G24" s="4">
        <f>VLOOKUP(B24,_xlfn.SWITCH(A24,$J$4,$J$6:$K$9,$J$11,$J$13:$K$16,$J$20:$K$23),2)</f>
        <v>0.02</v>
      </c>
      <c r="H24" s="4">
        <f>VLOOKUP(B24,_xlfn.IFS(A24=$J$4,$J$6:$K$9,A24=$J$11,$J$13:$K$16,A24=$J$18,$J$20:$K$23),2)</f>
        <v>0.02</v>
      </c>
    </row>
    <row r="25" spans="1:11" x14ac:dyDescent="0.3">
      <c r="A25" s="2" t="s">
        <v>1</v>
      </c>
      <c r="B25" s="2">
        <v>177</v>
      </c>
      <c r="C25" s="4">
        <f>VLOOKUP(B25,IF(A25="ABC",$J$6:$K$9,IF(A25="EDR",$J$13:$K$16,$J$20:$K$23)),2)</f>
        <v>0.01</v>
      </c>
      <c r="D25" s="4">
        <f>VLOOKUP(B25,INDEX(($J$5:$K$9,$J$12:$K$16,$J$19:$K$23),,,MATCH(A25,$M$5:$M$7)),2,1)</f>
        <v>0.01</v>
      </c>
      <c r="E25" s="4">
        <f t="shared" ca="1" si="0"/>
        <v>0.01</v>
      </c>
      <c r="F25" s="4">
        <f>VLOOKUP(B25,CHOOSE(VLOOKUP(A25,$M$5:$N$7,2,0),$J$6:$K$9,$J$13:$K$16,$J$20:$K$23),2)</f>
        <v>0.01</v>
      </c>
      <c r="G25" s="4">
        <f>VLOOKUP(B25,_xlfn.SWITCH(A25,$J$4,$J$6:$K$9,$J$11,$J$13:$K$16,$J$20:$K$23),2)</f>
        <v>0.01</v>
      </c>
      <c r="H25" s="4">
        <f>VLOOKUP(B25,_xlfn.IFS(A25=$J$4,$J$6:$K$9,A25=$J$11,$J$13:$K$16,A25=$J$18,$J$20:$K$23),2)</f>
        <v>0.01</v>
      </c>
    </row>
    <row r="26" spans="1:11" x14ac:dyDescent="0.3">
      <c r="A26" s="2" t="s">
        <v>0</v>
      </c>
      <c r="B26" s="2">
        <v>1018</v>
      </c>
      <c r="C26" s="4">
        <f>VLOOKUP(B26,IF(A26="ABC",$J$6:$K$9,IF(A26="EDR",$J$13:$K$16,$J$20:$K$23)),2)</f>
        <v>0.06</v>
      </c>
      <c r="D26" s="4">
        <f>VLOOKUP(B26,INDEX(($J$5:$K$9,$J$12:$K$16,$J$19:$K$23),,,MATCH(A26,$M$5:$M$7)),2,1)</f>
        <v>0.06</v>
      </c>
      <c r="E26" s="4">
        <f t="shared" ca="1" si="0"/>
        <v>0.06</v>
      </c>
      <c r="F26" s="4">
        <f>VLOOKUP(B26,CHOOSE(VLOOKUP(A26,$M$5:$N$7,2,0),$J$6:$K$9,$J$13:$K$16,$J$20:$K$23),2)</f>
        <v>0.06</v>
      </c>
      <c r="G26" s="4">
        <f>VLOOKUP(B26,_xlfn.SWITCH(A26,$J$4,$J$6:$K$9,$J$11,$J$13:$K$16,$J$20:$K$23),2)</f>
        <v>0.06</v>
      </c>
      <c r="H26" s="4">
        <f>VLOOKUP(B26,_xlfn.IFS(A26=$J$4,$J$6:$K$9,A26=$J$11,$J$13:$K$16,A26=$J$18,$J$20:$K$23),2)</f>
        <v>0.06</v>
      </c>
    </row>
    <row r="27" spans="1:11" x14ac:dyDescent="0.3">
      <c r="A27" s="2" t="s">
        <v>1</v>
      </c>
      <c r="B27" s="2">
        <v>139</v>
      </c>
      <c r="C27" s="4">
        <f>VLOOKUP(B27,IF(A27="ABC",$J$6:$K$9,IF(A27="EDR",$J$13:$K$16,$J$20:$K$23)),2)</f>
        <v>0.01</v>
      </c>
      <c r="D27" s="4">
        <f>VLOOKUP(B27,INDEX(($J$5:$K$9,$J$12:$K$16,$J$19:$K$23),,,MATCH(A27,$M$5:$M$7)),2,1)</f>
        <v>0.01</v>
      </c>
      <c r="E27" s="4">
        <f t="shared" ca="1" si="0"/>
        <v>0.01</v>
      </c>
      <c r="F27" s="4">
        <f>VLOOKUP(B27,CHOOSE(VLOOKUP(A27,$M$5:$N$7,2,0),$J$6:$K$9,$J$13:$K$16,$J$20:$K$23),2)</f>
        <v>0.01</v>
      </c>
      <c r="G27" s="4">
        <f>VLOOKUP(B27,_xlfn.SWITCH(A27,$J$4,$J$6:$K$9,$J$11,$J$13:$K$16,$J$20:$K$23),2)</f>
        <v>0.01</v>
      </c>
      <c r="H27" s="4">
        <f>VLOOKUP(B27,_xlfn.IFS(A27=$J$4,$J$6:$K$9,A27=$J$11,$J$13:$K$16,A27=$J$18,$J$20:$K$23),2)</f>
        <v>0.01</v>
      </c>
    </row>
    <row r="28" spans="1:11" x14ac:dyDescent="0.3">
      <c r="A28" s="2" t="s">
        <v>1</v>
      </c>
      <c r="B28" s="2">
        <v>253</v>
      </c>
      <c r="C28" s="4">
        <f>VLOOKUP(B28,IF(A28="ABC",$J$6:$K$9,IF(A28="EDR",$J$13:$K$16,$J$20:$K$23)),2)</f>
        <v>0.02</v>
      </c>
      <c r="D28" s="4">
        <f>VLOOKUP(B28,INDEX(($J$5:$K$9,$J$12:$K$16,$J$19:$K$23),,,MATCH(A28,$M$5:$M$7)),2,1)</f>
        <v>0.02</v>
      </c>
      <c r="E28" s="4">
        <f t="shared" ca="1" si="0"/>
        <v>0.02</v>
      </c>
      <c r="F28" s="4">
        <f>VLOOKUP(B28,CHOOSE(VLOOKUP(A28,$M$5:$N$7,2,0),$J$6:$K$9,$J$13:$K$16,$J$20:$K$23),2)</f>
        <v>0.02</v>
      </c>
      <c r="G28" s="4">
        <f>VLOOKUP(B28,_xlfn.SWITCH(A28,$J$4,$J$6:$K$9,$J$11,$J$13:$K$16,$J$20:$K$23),2)</f>
        <v>0.02</v>
      </c>
      <c r="H28" s="4">
        <f>VLOOKUP(B28,_xlfn.IFS(A28=$J$4,$J$6:$K$9,A28=$J$11,$J$13:$K$16,A28=$J$18,$J$20:$K$23),2)</f>
        <v>0.02</v>
      </c>
    </row>
    <row r="29" spans="1:11" x14ac:dyDescent="0.3">
      <c r="A29" s="2" t="s">
        <v>2</v>
      </c>
      <c r="B29" s="2">
        <v>32</v>
      </c>
      <c r="C29" s="4">
        <f>VLOOKUP(B29,IF(A29="ABC",$J$6:$K$9,IF(A29="EDR",$J$13:$K$16,$J$20:$K$23)),2)</f>
        <v>0.02</v>
      </c>
      <c r="D29" s="4">
        <f>VLOOKUP(B29,INDEX(($J$5:$K$9,$J$12:$K$16,$J$19:$K$23),,,MATCH(A29,$M$5:$M$7)),2,1)</f>
        <v>0.02</v>
      </c>
      <c r="E29" s="4">
        <f t="shared" ca="1" si="0"/>
        <v>0.02</v>
      </c>
      <c r="F29" s="4">
        <f>VLOOKUP(B29,CHOOSE(VLOOKUP(A29,$M$5:$N$7,2,0),$J$6:$K$9,$J$13:$K$16,$J$20:$K$23),2)</f>
        <v>0.02</v>
      </c>
      <c r="G29" s="4">
        <f>VLOOKUP(B29,_xlfn.SWITCH(A29,$J$4,$J$6:$K$9,$J$11,$J$13:$K$16,$J$20:$K$23),2)</f>
        <v>0.02</v>
      </c>
      <c r="H29" s="4">
        <f>VLOOKUP(B29,_xlfn.IFS(A29=$J$4,$J$6:$K$9,A29=$J$11,$J$13:$K$16,A29=$J$18,$J$20:$K$23),2)</f>
        <v>0.02</v>
      </c>
    </row>
    <row r="30" spans="1:11" x14ac:dyDescent="0.3">
      <c r="A30" s="2" t="s">
        <v>2</v>
      </c>
      <c r="B30" s="2">
        <v>851</v>
      </c>
      <c r="C30" s="4">
        <f>VLOOKUP(B30,IF(A30="ABC",$J$6:$K$9,IF(A30="EDR",$J$13:$K$16,$J$20:$K$23)),2)</f>
        <v>0.05</v>
      </c>
      <c r="D30" s="4">
        <f>VLOOKUP(B30,INDEX(($J$5:$K$9,$J$12:$K$16,$J$19:$K$23),,,MATCH(A30,$M$5:$M$7)),2,1)</f>
        <v>0.05</v>
      </c>
      <c r="E30" s="4">
        <f t="shared" ca="1" si="0"/>
        <v>0.05</v>
      </c>
      <c r="F30" s="4">
        <f>VLOOKUP(B30,CHOOSE(VLOOKUP(A30,$M$5:$N$7,2,0),$J$6:$K$9,$J$13:$K$16,$J$20:$K$23),2)</f>
        <v>0.05</v>
      </c>
      <c r="G30" s="4">
        <f>VLOOKUP(B30,_xlfn.SWITCH(A30,$J$4,$J$6:$K$9,$J$11,$J$13:$K$16,$J$20:$K$23),2)</f>
        <v>0.05</v>
      </c>
      <c r="H30" s="4">
        <f>VLOOKUP(B30,_xlfn.IFS(A30=$J$4,$J$6:$K$9,A30=$J$11,$J$13:$K$16,A30=$J$18,$J$20:$K$23),2)</f>
        <v>0.05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7FC5C-7C44-48B1-B678-A1DF47395A67}">
  <dimension ref="A2:G30"/>
  <sheetViews>
    <sheetView showGridLines="0" zoomScale="96" zoomScaleNormal="96" workbookViewId="0">
      <selection activeCell="D5" sqref="D5"/>
    </sheetView>
  </sheetViews>
  <sheetFormatPr defaultRowHeight="14.4" x14ac:dyDescent="0.3"/>
  <cols>
    <col min="1" max="1" width="7.88671875" bestFit="1" customWidth="1"/>
    <col min="2" max="2" width="12.44140625" bestFit="1" customWidth="1"/>
    <col min="3" max="3" width="11.33203125" bestFit="1" customWidth="1"/>
    <col min="4" max="4" width="13" customWidth="1"/>
    <col min="5" max="5" width="5.44140625" customWidth="1"/>
    <col min="6" max="6" width="9.88671875" customWidth="1"/>
    <col min="7" max="7" width="16.44140625" bestFit="1" customWidth="1"/>
    <col min="8" max="8" width="5.5546875" customWidth="1"/>
    <col min="9" max="9" width="2.88671875" customWidth="1"/>
    <col min="14" max="14" width="1.88671875" customWidth="1"/>
  </cols>
  <sheetData>
    <row r="2" spans="1:7" ht="22.8" customHeight="1" x14ac:dyDescent="0.3">
      <c r="D2" s="12" t="s">
        <v>18</v>
      </c>
    </row>
    <row r="3" spans="1:7" ht="25.2" customHeight="1" x14ac:dyDescent="0.3">
      <c r="C3" s="11" t="s">
        <v>16</v>
      </c>
      <c r="D3" s="11" t="s">
        <v>17</v>
      </c>
    </row>
    <row r="4" spans="1:7" ht="28.8" x14ac:dyDescent="0.3">
      <c r="A4" s="8" t="s">
        <v>8</v>
      </c>
      <c r="B4" s="9" t="s">
        <v>9</v>
      </c>
      <c r="C4" s="10" t="s">
        <v>11</v>
      </c>
      <c r="D4" s="10" t="s">
        <v>11</v>
      </c>
    </row>
    <row r="5" spans="1:7" x14ac:dyDescent="0.3">
      <c r="A5" s="2" t="s">
        <v>0</v>
      </c>
      <c r="B5" s="2">
        <v>510</v>
      </c>
      <c r="C5" s="4">
        <f>VLOOKUP(B5,$F$5:$G$9,2,1)</f>
        <v>0.06</v>
      </c>
      <c r="D5" s="4">
        <f>_xlfn.XLOOKUP(B5,$F$6:$F$9,$G$6:$G$9,"NELZE URČIT",-1,1)</f>
        <v>0.06</v>
      </c>
      <c r="F5" s="1" t="s">
        <v>13</v>
      </c>
      <c r="G5" s="1" t="s">
        <v>14</v>
      </c>
    </row>
    <row r="6" spans="1:7" x14ac:dyDescent="0.3">
      <c r="A6" s="2" t="s">
        <v>2</v>
      </c>
      <c r="B6" s="2">
        <v>295</v>
      </c>
      <c r="C6" s="4">
        <f t="shared" ref="C6:C30" si="0">VLOOKUP(B6,$F$5:$G$9,2,1)</f>
        <v>0.04</v>
      </c>
      <c r="D6" s="4">
        <f t="shared" ref="D6:D30" si="1">_xlfn.XLOOKUP(B6,$F$6:$F$9,$G$6:$G$9,"NELZE URČIT",-1,1)</f>
        <v>0.04</v>
      </c>
      <c r="F6" s="2">
        <v>0</v>
      </c>
      <c r="G6" s="3">
        <v>0.01</v>
      </c>
    </row>
    <row r="7" spans="1:7" x14ac:dyDescent="0.3">
      <c r="A7" s="2" t="s">
        <v>0</v>
      </c>
      <c r="B7" s="2">
        <v>354</v>
      </c>
      <c r="C7" s="4">
        <f t="shared" si="0"/>
        <v>0.04</v>
      </c>
      <c r="D7" s="4">
        <f t="shared" si="1"/>
        <v>0.04</v>
      </c>
      <c r="F7" s="2">
        <v>100</v>
      </c>
      <c r="G7" s="3">
        <v>0.02</v>
      </c>
    </row>
    <row r="8" spans="1:7" x14ac:dyDescent="0.3">
      <c r="A8" s="2" t="s">
        <v>1</v>
      </c>
      <c r="B8" s="2">
        <v>152</v>
      </c>
      <c r="C8" s="4">
        <f t="shared" si="0"/>
        <v>0.02</v>
      </c>
      <c r="D8" s="4">
        <f t="shared" si="1"/>
        <v>0.02</v>
      </c>
      <c r="F8" s="2">
        <v>200</v>
      </c>
      <c r="G8" s="3">
        <v>0.04</v>
      </c>
    </row>
    <row r="9" spans="1:7" x14ac:dyDescent="0.3">
      <c r="A9" s="2" t="s">
        <v>0</v>
      </c>
      <c r="B9" s="2">
        <v>293</v>
      </c>
      <c r="C9" s="4">
        <f t="shared" si="0"/>
        <v>0.04</v>
      </c>
      <c r="D9" s="4">
        <f t="shared" si="1"/>
        <v>0.04</v>
      </c>
      <c r="F9" s="2">
        <v>500</v>
      </c>
      <c r="G9" s="3">
        <v>0.06</v>
      </c>
    </row>
    <row r="10" spans="1:7" x14ac:dyDescent="0.3">
      <c r="A10" s="2" t="s">
        <v>0</v>
      </c>
      <c r="B10" s="2">
        <v>131</v>
      </c>
      <c r="C10" s="4">
        <f t="shared" si="0"/>
        <v>0.02</v>
      </c>
      <c r="D10" s="4">
        <f t="shared" si="1"/>
        <v>0.02</v>
      </c>
    </row>
    <row r="11" spans="1:7" x14ac:dyDescent="0.3">
      <c r="A11" s="2" t="s">
        <v>1</v>
      </c>
      <c r="B11" s="2">
        <v>342</v>
      </c>
      <c r="C11" s="4">
        <f t="shared" si="0"/>
        <v>0.04</v>
      </c>
      <c r="D11" s="4">
        <f t="shared" si="1"/>
        <v>0.04</v>
      </c>
    </row>
    <row r="12" spans="1:7" x14ac:dyDescent="0.3">
      <c r="A12" s="2" t="s">
        <v>0</v>
      </c>
      <c r="B12" s="2">
        <v>290</v>
      </c>
      <c r="C12" s="4">
        <f t="shared" si="0"/>
        <v>0.04</v>
      </c>
      <c r="D12" s="4">
        <f t="shared" si="1"/>
        <v>0.04</v>
      </c>
    </row>
    <row r="13" spans="1:7" x14ac:dyDescent="0.3">
      <c r="A13" s="2" t="s">
        <v>2</v>
      </c>
      <c r="B13" s="2">
        <v>100</v>
      </c>
      <c r="C13" s="4">
        <f t="shared" si="0"/>
        <v>0.02</v>
      </c>
      <c r="D13" s="4">
        <f t="shared" si="1"/>
        <v>0.02</v>
      </c>
    </row>
    <row r="14" spans="1:7" x14ac:dyDescent="0.3">
      <c r="A14" s="2" t="s">
        <v>1</v>
      </c>
      <c r="B14" s="2">
        <v>536</v>
      </c>
      <c r="C14" s="4">
        <f t="shared" si="0"/>
        <v>0.06</v>
      </c>
      <c r="D14" s="4">
        <f t="shared" si="1"/>
        <v>0.06</v>
      </c>
    </row>
    <row r="15" spans="1:7" x14ac:dyDescent="0.3">
      <c r="A15" s="2" t="s">
        <v>0</v>
      </c>
      <c r="B15" s="2">
        <v>236</v>
      </c>
      <c r="C15" s="4">
        <f t="shared" si="0"/>
        <v>0.04</v>
      </c>
      <c r="D15" s="4">
        <f t="shared" si="1"/>
        <v>0.04</v>
      </c>
    </row>
    <row r="16" spans="1:7" x14ac:dyDescent="0.3">
      <c r="A16" s="2" t="s">
        <v>1</v>
      </c>
      <c r="B16" s="2">
        <v>363</v>
      </c>
      <c r="C16" s="4">
        <f t="shared" si="0"/>
        <v>0.04</v>
      </c>
      <c r="D16" s="4">
        <f t="shared" si="1"/>
        <v>0.04</v>
      </c>
    </row>
    <row r="17" spans="1:4" x14ac:dyDescent="0.3">
      <c r="A17" s="2" t="s">
        <v>1</v>
      </c>
      <c r="B17" s="2">
        <v>43</v>
      </c>
      <c r="C17" s="4">
        <f t="shared" si="0"/>
        <v>0.01</v>
      </c>
      <c r="D17" s="4">
        <f t="shared" si="1"/>
        <v>0.01</v>
      </c>
    </row>
    <row r="18" spans="1:4" x14ac:dyDescent="0.3">
      <c r="A18" s="2" t="s">
        <v>0</v>
      </c>
      <c r="B18" s="2">
        <v>22</v>
      </c>
      <c r="C18" s="4">
        <f t="shared" si="0"/>
        <v>0.01</v>
      </c>
      <c r="D18" s="4">
        <f t="shared" si="1"/>
        <v>0.01</v>
      </c>
    </row>
    <row r="19" spans="1:4" x14ac:dyDescent="0.3">
      <c r="A19" s="2" t="s">
        <v>2</v>
      </c>
      <c r="B19" s="2">
        <v>165</v>
      </c>
      <c r="C19" s="4">
        <f t="shared" si="0"/>
        <v>0.02</v>
      </c>
      <c r="D19" s="4">
        <f t="shared" si="1"/>
        <v>0.02</v>
      </c>
    </row>
    <row r="20" spans="1:4" x14ac:dyDescent="0.3">
      <c r="A20" s="2" t="s">
        <v>1</v>
      </c>
      <c r="B20" s="2">
        <v>285</v>
      </c>
      <c r="C20" s="4">
        <f t="shared" si="0"/>
        <v>0.04</v>
      </c>
      <c r="D20" s="4">
        <f t="shared" si="1"/>
        <v>0.04</v>
      </c>
    </row>
    <row r="21" spans="1:4" x14ac:dyDescent="0.3">
      <c r="A21" s="2" t="s">
        <v>0</v>
      </c>
      <c r="B21" s="2">
        <v>281</v>
      </c>
      <c r="C21" s="4">
        <f t="shared" si="0"/>
        <v>0.04</v>
      </c>
      <c r="D21" s="4">
        <f t="shared" si="1"/>
        <v>0.04</v>
      </c>
    </row>
    <row r="22" spans="1:4" x14ac:dyDescent="0.3">
      <c r="A22" s="2" t="s">
        <v>0</v>
      </c>
      <c r="B22" s="2">
        <v>234</v>
      </c>
      <c r="C22" s="4">
        <f t="shared" si="0"/>
        <v>0.04</v>
      </c>
      <c r="D22" s="4">
        <f t="shared" si="1"/>
        <v>0.04</v>
      </c>
    </row>
    <row r="23" spans="1:4" x14ac:dyDescent="0.3">
      <c r="A23" s="2" t="s">
        <v>2</v>
      </c>
      <c r="B23" s="2">
        <v>385</v>
      </c>
      <c r="C23" s="4">
        <f t="shared" si="0"/>
        <v>0.04</v>
      </c>
      <c r="D23" s="4">
        <f t="shared" si="1"/>
        <v>0.04</v>
      </c>
    </row>
    <row r="24" spans="1:4" x14ac:dyDescent="0.3">
      <c r="A24" s="2" t="s">
        <v>2</v>
      </c>
      <c r="B24" s="2">
        <v>6</v>
      </c>
      <c r="C24" s="4">
        <f t="shared" si="0"/>
        <v>0.01</v>
      </c>
      <c r="D24" s="4">
        <f t="shared" si="1"/>
        <v>0.01</v>
      </c>
    </row>
    <row r="25" spans="1:4" x14ac:dyDescent="0.3">
      <c r="A25" s="2" t="s">
        <v>1</v>
      </c>
      <c r="B25" s="2">
        <v>177</v>
      </c>
      <c r="C25" s="4">
        <f t="shared" si="0"/>
        <v>0.02</v>
      </c>
      <c r="D25" s="4">
        <f t="shared" si="1"/>
        <v>0.02</v>
      </c>
    </row>
    <row r="26" spans="1:4" x14ac:dyDescent="0.3">
      <c r="A26" s="2" t="s">
        <v>0</v>
      </c>
      <c r="B26" s="2">
        <v>1018</v>
      </c>
      <c r="C26" s="4">
        <f t="shared" si="0"/>
        <v>0.06</v>
      </c>
      <c r="D26" s="4">
        <f t="shared" si="1"/>
        <v>0.06</v>
      </c>
    </row>
    <row r="27" spans="1:4" x14ac:dyDescent="0.3">
      <c r="A27" s="2" t="s">
        <v>1</v>
      </c>
      <c r="B27" s="2">
        <v>139</v>
      </c>
      <c r="C27" s="4">
        <f t="shared" si="0"/>
        <v>0.02</v>
      </c>
      <c r="D27" s="4">
        <f t="shared" si="1"/>
        <v>0.02</v>
      </c>
    </row>
    <row r="28" spans="1:4" x14ac:dyDescent="0.3">
      <c r="A28" s="2" t="s">
        <v>1</v>
      </c>
      <c r="B28" s="2">
        <v>253</v>
      </c>
      <c r="C28" s="4">
        <f t="shared" si="0"/>
        <v>0.04</v>
      </c>
      <c r="D28" s="4">
        <f t="shared" si="1"/>
        <v>0.04</v>
      </c>
    </row>
    <row r="29" spans="1:4" x14ac:dyDescent="0.3">
      <c r="A29" s="2" t="s">
        <v>2</v>
      </c>
      <c r="B29" s="2">
        <v>32</v>
      </c>
      <c r="C29" s="4">
        <f t="shared" si="0"/>
        <v>0.01</v>
      </c>
      <c r="D29" s="4">
        <f t="shared" si="1"/>
        <v>0.01</v>
      </c>
    </row>
    <row r="30" spans="1:4" x14ac:dyDescent="0.3">
      <c r="A30" s="2" t="s">
        <v>2</v>
      </c>
      <c r="B30" s="2">
        <v>851</v>
      </c>
      <c r="C30" s="4">
        <f t="shared" si="0"/>
        <v>0.06</v>
      </c>
      <c r="D30" s="4">
        <f t="shared" si="1"/>
        <v>0.06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data</vt:lpstr>
      <vt:lpstr>data_0</vt:lpstr>
      <vt:lpstr>ABC</vt:lpstr>
      <vt:lpstr>EDR</vt:lpstr>
      <vt:lpstr>EDS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Jiří Číhař</cp:lastModifiedBy>
  <dcterms:created xsi:type="dcterms:W3CDTF">2016-08-30T19:39:25Z</dcterms:created>
  <dcterms:modified xsi:type="dcterms:W3CDTF">2021-02-02T10:45:25Z</dcterms:modified>
</cp:coreProperties>
</file>